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9105" activeTab="0"/>
  </bookViews>
  <sheets>
    <sheet name="závod" sheetId="1" r:id="rId1"/>
    <sheet name="60 m" sheetId="2" r:id="rId2"/>
    <sheet name="1000 m" sheetId="3" r:id="rId3"/>
    <sheet name="koule" sheetId="4" r:id="rId4"/>
    <sheet name="míček" sheetId="5" r:id="rId5"/>
    <sheet name="dálka" sheetId="6" r:id="rId6"/>
    <sheet name="výška" sheetId="7" r:id="rId7"/>
    <sheet name="pořadí" sheetId="8" r:id="rId8"/>
  </sheets>
  <definedNames/>
  <calcPr fullCalcOnLoad="1"/>
</workbook>
</file>

<file path=xl/sharedStrings.xml><?xml version="1.0" encoding="utf-8"?>
<sst xmlns="http://schemas.openxmlformats.org/spreadsheetml/2006/main" count="511" uniqueCount="78">
  <si>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</si>
  <si>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</si>
  <si>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</si>
  <si>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</si>
  <si>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</si>
  <si>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</si>
  <si>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</si>
  <si>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</si>
  <si>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</si>
  <si>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1000 m</t>
  </si>
  <si>
    <t>celkem</t>
  </si>
  <si>
    <t>:</t>
  </si>
  <si>
    <t>2.</t>
  </si>
  <si>
    <t>1.</t>
  </si>
  <si>
    <t>3.</t>
  </si>
  <si>
    <t>4.</t>
  </si>
  <si>
    <t>5.</t>
  </si>
  <si>
    <t>6.</t>
  </si>
  <si>
    <t>7.</t>
  </si>
  <si>
    <t>8.</t>
  </si>
  <si>
    <t>1000 m chlapci</t>
  </si>
  <si>
    <t>Pořadí družstev starších žáků</t>
  </si>
  <si>
    <t>lol</t>
  </si>
  <si>
    <t>60 m chlapci starší</t>
  </si>
  <si>
    <t>nejlepší</t>
  </si>
  <si>
    <t>26. 5. 2015 Jablonné v Podještědí</t>
  </si>
  <si>
    <t>Starší žáci- krajské kolo atletického čtyřboje ZŠ</t>
  </si>
  <si>
    <t>Arbesova Jablonec n. N.</t>
  </si>
  <si>
    <t>Malinovský Jan</t>
  </si>
  <si>
    <t>Krčmárik David</t>
  </si>
  <si>
    <t>Kantor Jakub</t>
  </si>
  <si>
    <t>Pasířská Jablonec n. N.</t>
  </si>
  <si>
    <t>Schindler Pavel</t>
  </si>
  <si>
    <t>Roskovec Adam</t>
  </si>
  <si>
    <t>Chmelař Jan</t>
  </si>
  <si>
    <t>Vrchlického Liberec</t>
  </si>
  <si>
    <t>Malinovský Daniel</t>
  </si>
  <si>
    <t>Nguyen Ngoc Thach</t>
  </si>
  <si>
    <t>Polák Jan</t>
  </si>
  <si>
    <t>Žák Jan</t>
  </si>
  <si>
    <t>U Lesa Nový Bor</t>
  </si>
  <si>
    <t>Kožíšek David</t>
  </si>
  <si>
    <t>Šofr Pavel</t>
  </si>
  <si>
    <t>Brož Daniel</t>
  </si>
  <si>
    <t>Brückner Tomáš</t>
  </si>
  <si>
    <t>Jilemnice Komenského</t>
  </si>
  <si>
    <t>Lukeš Tomáš</t>
  </si>
  <si>
    <t>Lukeš Jan</t>
  </si>
  <si>
    <t>Hochmal Adam</t>
  </si>
  <si>
    <t>Vyšanský Eduard</t>
  </si>
  <si>
    <t>Typlt Luboš</t>
  </si>
  <si>
    <t>Lada Česká Lípa</t>
  </si>
  <si>
    <t>Bartoníček Martin</t>
  </si>
  <si>
    <t>Kašík Marek</t>
  </si>
  <si>
    <t>Lustyk Patrik</t>
  </si>
  <si>
    <t>Honzík Tomáš</t>
  </si>
  <si>
    <t>Flieger Petr</t>
  </si>
  <si>
    <t>28. října Turnov</t>
  </si>
  <si>
    <t>Lhoták Vojtěch</t>
  </si>
  <si>
    <t>Hušek Jiří</t>
  </si>
  <si>
    <t>Janoušek Jakub</t>
  </si>
  <si>
    <t>Hron Jaroslav</t>
  </si>
  <si>
    <t>Ďuriš Lukáš</t>
  </si>
  <si>
    <t>Ďuriš Dominik</t>
  </si>
  <si>
    <t>Říha Martin</t>
  </si>
  <si>
    <t>Bumbálek Kryštof</t>
  </si>
  <si>
    <t>Chrastava</t>
  </si>
  <si>
    <t>Suchánek Michal</t>
  </si>
  <si>
    <t>Kosák Jiří</t>
  </si>
  <si>
    <t>Lipavský Jakub</t>
  </si>
  <si>
    <t>Nykrín Michal</t>
  </si>
  <si>
    <t>Štěpán Machač</t>
  </si>
  <si>
    <t>Svozil Lukáš</t>
  </si>
  <si>
    <t>Jan Hlavina</t>
  </si>
  <si>
    <t>Dálka chlapci starší, 3 pokusy</t>
  </si>
  <si>
    <t>Výška chlapci starší</t>
  </si>
  <si>
    <t>Koule 4 kg chlapci starší, 3 pokusy</t>
  </si>
  <si>
    <t>Míček chlapci STARŠÍ, 3 pokusy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</si>
</sst>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9" sqref="A9"/>
    </sheetView>
  </sheetViews>
  <sheetFormatPr defaultColWidth="9.00390625" defaultRowHeight="12.75"/>
  <cols>
    <col min="1" max="1" width="7.75390625" style="0" customWidth="1"/>
    <col min="2" max="2" width="24.75390625" style="0" customWidth="1"/>
    <col min="3" max="3" width="20.375" style="0" customWidth="1"/>
    <col min="4" max="4" width="7.753906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0" customWidth="1"/>
    <col min="15" max="15" width="1.12109375" style="0" customWidth="1"/>
    <col min="16" max="16" width="5.875" style="24" customWidth="1"/>
    <col min="17" max="17" width="5.625" style="0" customWidth="1"/>
    <col min="18" max="18" width="9.00390625" style="0" customWidth="1"/>
    <col min="20" max="20" width="11.375" style="0" bestFit="1" customWidth="1"/>
  </cols>
  <sheetData>
    <row r="1" ht="23.25">
      <c r="A1" s="19"/>
    </row>
    <row r="2" ht="23.25">
      <c r="A2" s="19" t="s">
        <v>26</v>
      </c>
    </row>
    <row r="3" ht="15.75">
      <c r="A3" s="18" t="s">
        <v>25</v>
      </c>
    </row>
    <row r="5" spans="20:23" ht="12.75">
      <c r="T5" s="1"/>
      <c r="U5" s="1"/>
      <c r="V5" s="1"/>
      <c r="W5" s="1"/>
    </row>
    <row r="6" spans="1:23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4</v>
      </c>
      <c r="H6" s="2" t="s">
        <v>6</v>
      </c>
      <c r="I6" s="2" t="s">
        <v>4</v>
      </c>
      <c r="J6" s="2" t="s">
        <v>7</v>
      </c>
      <c r="K6" s="2" t="s">
        <v>4</v>
      </c>
      <c r="L6" s="2" t="s">
        <v>8</v>
      </c>
      <c r="M6" s="2" t="s">
        <v>4</v>
      </c>
      <c r="N6" s="41" t="s">
        <v>9</v>
      </c>
      <c r="O6" s="42"/>
      <c r="P6" s="43"/>
      <c r="Q6" s="2" t="s">
        <v>4</v>
      </c>
      <c r="R6" s="2" t="s">
        <v>10</v>
      </c>
      <c r="T6" s="3"/>
      <c r="U6" s="3"/>
      <c r="V6" s="3"/>
      <c r="W6" s="3"/>
    </row>
    <row r="7" spans="1:23" ht="12.75">
      <c r="A7" s="16"/>
      <c r="B7" s="4" t="s">
        <v>28</v>
      </c>
      <c r="C7" s="21" t="s">
        <v>27</v>
      </c>
      <c r="D7" s="5">
        <v>10.94</v>
      </c>
      <c r="E7" s="6">
        <f>IF(D7&lt;1.5,,IF(D7&lt;1.5,,SUM(51.39*(POWER((D7-1.5),1.05)))))</f>
        <v>542.7492246338832</v>
      </c>
      <c r="F7" s="5">
        <v>0</v>
      </c>
      <c r="G7" s="6">
        <f>IF(F7&lt;10,,IF(F7&lt;10,,SUM(5.33*(POWER((F7-10),1.1)))))</f>
        <v>0</v>
      </c>
      <c r="H7" s="5">
        <v>8.32</v>
      </c>
      <c r="I7" s="6">
        <f>IF(H7&lt;0.1,,IF(H7&gt;11.5,,SUM(58.015*(POWER((11.5-H7),1.81)))))</f>
        <v>470.9050889230935</v>
      </c>
      <c r="J7" s="7">
        <v>141</v>
      </c>
      <c r="K7" s="6">
        <f>IF(J7&lt;75,,IF(J7&lt;75,,SUM(0.8465*(POWER((J7-75),1.42)))))</f>
        <v>324.6230478038537</v>
      </c>
      <c r="L7" s="8">
        <v>0</v>
      </c>
      <c r="M7" s="6">
        <f>IF(L7&lt;220,,IF(L7&lt;220,,SUM(0.14354*(POWER((L7-220),1.4)))))</f>
        <v>0</v>
      </c>
      <c r="N7" s="9">
        <v>3</v>
      </c>
      <c r="O7" s="10" t="s">
        <v>11</v>
      </c>
      <c r="P7" s="25">
        <v>33.19</v>
      </c>
      <c r="Q7" s="6">
        <f>IF((N7*60+P7)&lt;0.1,,IF((N7*60+P7)&gt;305.5,,SUM(0.08713*(POWER((305.5-(N7*60+P7)),1.85)))))</f>
        <v>376.5979081215387</v>
      </c>
      <c r="R7" s="11">
        <f>SUM(E7,G7,I7,K7,M7,Q7)</f>
        <v>1714.875269482369</v>
      </c>
      <c r="T7" s="3" t="s">
        <v>22</v>
      </c>
      <c r="U7" s="1"/>
      <c r="V7" s="1"/>
      <c r="W7" s="1"/>
    </row>
    <row r="8" spans="1:23" ht="12.75">
      <c r="A8" s="16"/>
      <c r="B8" s="4" t="s">
        <v>29</v>
      </c>
      <c r="C8" s="21" t="s">
        <v>27</v>
      </c>
      <c r="D8" s="5">
        <v>0</v>
      </c>
      <c r="E8" s="6">
        <f>IF(D8&lt;1.5,,IF(D8&lt;1.5,,SUM(51.39*(POWER((D8-1.5),1.05)))))</f>
        <v>0</v>
      </c>
      <c r="F8" s="5"/>
      <c r="G8" s="6">
        <f>IF(F8&lt;10,,IF(F8&lt;10,,SUM(5.33*(POWER((F8-10),1.1)))))</f>
        <v>0</v>
      </c>
      <c r="H8" s="5">
        <v>8.91</v>
      </c>
      <c r="I8" s="6">
        <f>IF(H8&lt;0.1,,IF(H8&gt;11.5,,SUM(58.015*(POWER((11.5-H8),1.81)))))</f>
        <v>324.7976434382927</v>
      </c>
      <c r="J8" s="7"/>
      <c r="K8" s="6">
        <f>IF(J8&lt;75,,IF(J8&lt;75,,SUM(0.8465*(POWER((J8-75),1.42)))))</f>
        <v>0</v>
      </c>
      <c r="L8" s="8">
        <v>0</v>
      </c>
      <c r="M8" s="6">
        <f>IF(L8&lt;220,,IF(L8&lt;220,,SUM(0.14354*(POWER((L8-220),1.4)))))</f>
        <v>0</v>
      </c>
      <c r="N8" s="9"/>
      <c r="O8" s="10" t="s">
        <v>11</v>
      </c>
      <c r="P8" s="25"/>
      <c r="Q8" s="6">
        <f>IF((N8*60+P8)&lt;0.1,,IF((N8*60+P8)&gt;305.5,,SUM(0.08713*(POWER((305.5-(N8*60+P8)),1.85)))))</f>
        <v>0</v>
      </c>
      <c r="R8" s="11">
        <f>SUM(E8,G8,I8,K8,M8,Q8)</f>
        <v>324.7976434382927</v>
      </c>
      <c r="T8" s="3"/>
      <c r="U8" s="1"/>
      <c r="V8" s="1"/>
      <c r="W8" s="1"/>
    </row>
    <row r="9" spans="1:23" ht="12.75">
      <c r="A9" s="16" t="s">
        <v>19</v>
      </c>
      <c r="B9" s="4" t="s">
        <v>71</v>
      </c>
      <c r="C9" s="21" t="s">
        <v>27</v>
      </c>
      <c r="D9" s="5">
        <v>0</v>
      </c>
      <c r="E9" s="6">
        <f>IF(D9&lt;1.5,,IF(D9&lt;1.5,,SUM(51.39*(POWER((D9-1.5),1.05)))))</f>
        <v>0</v>
      </c>
      <c r="F9" s="5">
        <v>41.8</v>
      </c>
      <c r="G9" s="6">
        <f>IF(F9&lt;10,,IF(F9&lt;10,,SUM(5.33*(POWER((F9-10),1.1)))))</f>
        <v>239.55047757055794</v>
      </c>
      <c r="H9" s="5">
        <v>8.86</v>
      </c>
      <c r="I9" s="6">
        <f>IF(H9&lt;0.1,,IF(H9&gt;11.5,,SUM(58.015*(POWER((11.5-H9),1.81)))))</f>
        <v>336.2353757765521</v>
      </c>
      <c r="J9" s="7">
        <v>0</v>
      </c>
      <c r="K9" s="6">
        <f>IF(J9&lt;75,,IF(J9&lt;75,,SUM(0.8465*(POWER((J9-75),1.42)))))</f>
        <v>0</v>
      </c>
      <c r="L9" s="8">
        <v>414</v>
      </c>
      <c r="M9" s="6">
        <f>IF(L9&lt;220,,IF(L9&lt;220,,SUM(0.14354*(POWER((L9-220),1.4)))))</f>
        <v>229.03157719022923</v>
      </c>
      <c r="N9" s="9">
        <v>3</v>
      </c>
      <c r="O9" s="10" t="s">
        <v>11</v>
      </c>
      <c r="P9" s="25">
        <v>34.28</v>
      </c>
      <c r="Q9" s="6">
        <f>IF((N9*60+P9)&lt;0.1,,IF((N9*60+P9)&gt;305.5,,SUM(0.08713*(POWER((305.5-(N9*60+P9)),1.85)))))</f>
        <v>368.41248519711036</v>
      </c>
      <c r="R9" s="11">
        <f>SUM(E9,G9,I9,K9,M9,Q9)</f>
        <v>1173.2299157344496</v>
      </c>
      <c r="T9" s="3"/>
      <c r="U9" s="1"/>
      <c r="V9" s="1"/>
      <c r="W9" s="1"/>
    </row>
    <row r="10" spans="1:23" ht="12.75">
      <c r="A10" s="16"/>
      <c r="B10" s="4" t="s">
        <v>72</v>
      </c>
      <c r="C10" s="21" t="s">
        <v>27</v>
      </c>
      <c r="D10" s="5">
        <v>0</v>
      </c>
      <c r="E10" s="6">
        <f>IF(D10&lt;1.5,,IF(D10&lt;1.5,,SUM(51.39*(POWER((D10-1.5),1.05)))))</f>
        <v>0</v>
      </c>
      <c r="F10" s="5">
        <v>47.6</v>
      </c>
      <c r="G10" s="6">
        <f>IF(F10&lt;10,,IF(F10&lt;10,,SUM(5.33*(POWER((F10-10),1.1)))))</f>
        <v>288.0274227869342</v>
      </c>
      <c r="H10" s="5"/>
      <c r="I10" s="6">
        <f>IF(H10&lt;0.1,,IF(H10&gt;11.5,,SUM(58.015*(POWER((11.5-H10),1.81)))))</f>
        <v>0</v>
      </c>
      <c r="J10" s="7">
        <v>147</v>
      </c>
      <c r="K10" s="6">
        <f>IF(J10&lt;75,,IF(J10&lt;75,,SUM(0.8465*(POWER((J10-75),1.42)))))</f>
        <v>367.31537504735894</v>
      </c>
      <c r="L10" s="8">
        <v>0</v>
      </c>
      <c r="M10" s="6">
        <f>IF(L10&lt;220,,IF(L10&lt;220,,SUM(0.14354*(POWER((L10-220),1.4)))))</f>
        <v>0</v>
      </c>
      <c r="N10" s="9">
        <v>3</v>
      </c>
      <c r="O10" s="10" t="s">
        <v>11</v>
      </c>
      <c r="P10" s="25">
        <v>36.12</v>
      </c>
      <c r="Q10" s="6">
        <f>IF((N10*60+P10)&lt;0.1,,IF((N10*60+P10)&gt;305.5,,SUM(0.08713*(POWER((305.5-(N10*60+P10)),1.85)))))</f>
        <v>354.7826408804213</v>
      </c>
      <c r="R10" s="11">
        <f>SUM(E10,G10,I10,K10,M10,Q10)</f>
        <v>1010.1254387147144</v>
      </c>
      <c r="T10" s="3"/>
      <c r="U10" s="1"/>
      <c r="V10" s="1"/>
      <c r="W10" s="1"/>
    </row>
    <row r="11" spans="1:23" ht="12.75">
      <c r="A11" s="16"/>
      <c r="B11" s="4" t="s">
        <v>30</v>
      </c>
      <c r="C11" s="21" t="s">
        <v>27</v>
      </c>
      <c r="D11" s="5">
        <v>8.7</v>
      </c>
      <c r="E11" s="6">
        <f>IF(D11&lt;1.5,,IF(D11&lt;1.5,,SUM(51.39*(POWER((D11-1.5),1.05)))))</f>
        <v>408.3924822569972</v>
      </c>
      <c r="F11" s="5">
        <v>0</v>
      </c>
      <c r="G11" s="6">
        <f>IF(F11&lt;10,,IF(F11&lt;10,,SUM(5.33*(POWER((F11-10),1.1)))))</f>
        <v>0</v>
      </c>
      <c r="H11" s="5">
        <v>8.43</v>
      </c>
      <c r="I11" s="6">
        <f>IF(H11&lt;0.1,,IF(H11&gt;11.5,,SUM(58.015*(POWER((11.5-H11),1.81)))))</f>
        <v>441.83565174182775</v>
      </c>
      <c r="J11" s="7">
        <v>0</v>
      </c>
      <c r="K11" s="6">
        <f>IF(J11&lt;75,,IF(J11&lt;75,,SUM(0.8465*(POWER((J11-75),1.42)))))</f>
        <v>0</v>
      </c>
      <c r="L11" s="8">
        <v>443</v>
      </c>
      <c r="M11" s="6">
        <f>IF(L11&lt;220,,IF(L11&lt;220,,SUM(0.14354*(POWER((L11-220),1.4)))))</f>
        <v>278.35546362834685</v>
      </c>
      <c r="N11" s="9">
        <v>3</v>
      </c>
      <c r="O11" s="10" t="s">
        <v>11</v>
      </c>
      <c r="P11" s="25">
        <v>34.92</v>
      </c>
      <c r="Q11" s="6">
        <f>IF((N11*60+P11)&lt;0.1,,IF((N11*60+P11)&gt;305.5,,SUM(0.08713*(POWER((305.5-(N11*60+P11)),1.85)))))</f>
        <v>363.64489846173143</v>
      </c>
      <c r="R11" s="11">
        <f>SUM(E11,G11,I11,K11,M11,Q11)</f>
        <v>1492.228496088903</v>
      </c>
      <c r="S11" s="35"/>
      <c r="T11" s="3"/>
      <c r="U11" s="1"/>
      <c r="V11" s="1"/>
      <c r="W11" s="1"/>
    </row>
    <row r="12" spans="1:23" ht="12.75">
      <c r="A12" s="16"/>
      <c r="B12" s="4"/>
      <c r="C12" s="21"/>
      <c r="D12" s="5"/>
      <c r="E12" s="6"/>
      <c r="F12" s="5"/>
      <c r="G12" s="6"/>
      <c r="H12" s="5"/>
      <c r="I12" s="6"/>
      <c r="J12" s="7"/>
      <c r="K12" s="6"/>
      <c r="L12" s="8"/>
      <c r="M12" s="6"/>
      <c r="N12" s="9"/>
      <c r="O12" s="10"/>
      <c r="P12" s="25"/>
      <c r="Q12" s="6"/>
      <c r="R12" s="11">
        <f>SUM(R7:R11)-MIN(R7:R11)</f>
        <v>5390.459120020436</v>
      </c>
      <c r="S12" s="35"/>
      <c r="T12" s="39"/>
      <c r="U12" s="1"/>
      <c r="V12" s="1"/>
      <c r="W12" s="1"/>
    </row>
    <row r="13" spans="1:23" ht="12.75">
      <c r="A13" s="17"/>
      <c r="B13" s="14"/>
      <c r="C13" s="22"/>
      <c r="D13" s="15"/>
      <c r="E13" s="7"/>
      <c r="F13" s="15"/>
      <c r="G13" s="7"/>
      <c r="H13" s="15"/>
      <c r="I13" s="7"/>
      <c r="J13" s="7"/>
      <c r="K13" s="7"/>
      <c r="L13" s="14"/>
      <c r="M13" s="7"/>
      <c r="N13" s="9"/>
      <c r="O13" s="10"/>
      <c r="P13" s="26"/>
      <c r="Q13" s="7"/>
      <c r="R13" s="10"/>
      <c r="T13" s="1"/>
      <c r="U13" s="1"/>
      <c r="V13" s="1"/>
      <c r="W13" s="1"/>
    </row>
    <row r="14" spans="1:18" ht="12.75">
      <c r="A14" s="16"/>
      <c r="B14" s="4" t="s">
        <v>70</v>
      </c>
      <c r="C14" s="21" t="s">
        <v>31</v>
      </c>
      <c r="D14" s="5">
        <v>0</v>
      </c>
      <c r="E14" s="6">
        <f>IF(D14&lt;1.5,,IF(D14&lt;1.5,,SUM(51.39*(POWER((D14-1.5),1.05)))))</f>
        <v>0</v>
      </c>
      <c r="F14" s="5">
        <v>55.25</v>
      </c>
      <c r="G14" s="6">
        <f>IF(F14&lt;10,,IF(F14&lt;10,,SUM(5.33*(POWER((F14-10),1.1)))))</f>
        <v>353.10807633819394</v>
      </c>
      <c r="H14" s="5">
        <v>8.39</v>
      </c>
      <c r="I14" s="6">
        <f>IF(H14&lt;0.1,,IF(H14&gt;11.5,,SUM(58.015*(POWER((11.5-H14),1.81)))))</f>
        <v>452.3104282231302</v>
      </c>
      <c r="J14" s="7">
        <v>0</v>
      </c>
      <c r="K14" s="6">
        <f>IF(J14&lt;75,,IF(J14&lt;75,,SUM(0.8465*(POWER((J14-75),1.42)))))</f>
        <v>0</v>
      </c>
      <c r="L14" s="8">
        <v>462</v>
      </c>
      <c r="M14" s="6">
        <f>IF(L14&lt;220,,IF(L14&lt;220,,SUM(0.14354*(POWER((L14-220),1.4)))))</f>
        <v>312.11486579013877</v>
      </c>
      <c r="N14" s="9">
        <v>3</v>
      </c>
      <c r="O14" s="10" t="s">
        <v>11</v>
      </c>
      <c r="P14" s="25">
        <v>37.9</v>
      </c>
      <c r="Q14" s="6">
        <f>IF((N14*60+P14)&lt;0.1,,IF((N14*60+P14)&gt;305.5,,SUM(0.08713*(POWER((305.5-(N14*60+P14)),1.85)))))</f>
        <v>341.8222357610209</v>
      </c>
      <c r="R14" s="11">
        <f>SUM(E14,G14,I14,K14,M14,Q14)</f>
        <v>1459.3556061124839</v>
      </c>
    </row>
    <row r="15" spans="1:18" ht="12.75">
      <c r="A15" s="16"/>
      <c r="B15" s="4" t="s">
        <v>32</v>
      </c>
      <c r="C15" s="21" t="s">
        <v>31</v>
      </c>
      <c r="D15" s="5">
        <v>8.48</v>
      </c>
      <c r="E15" s="6">
        <f>IF(D15&lt;1.5,,IF(D15&lt;1.5,,SUM(51.39*(POWER((D15-1.5),1.05)))))</f>
        <v>395.2999973572194</v>
      </c>
      <c r="F15" s="5">
        <v>0</v>
      </c>
      <c r="G15" s="6">
        <f>IF(F15&lt;10,,IF(F15&lt;10,,SUM(5.33*(POWER((F15-10),1.1)))))</f>
        <v>0</v>
      </c>
      <c r="H15" s="5">
        <v>8.48</v>
      </c>
      <c r="I15" s="6">
        <f>IF(H15&lt;0.1,,IF(H15&gt;11.5,,SUM(58.015*(POWER((11.5-H15),1.81)))))</f>
        <v>428.8968566406225</v>
      </c>
      <c r="J15" s="7">
        <v>0</v>
      </c>
      <c r="K15" s="6">
        <f>IF(J15&lt;75,,IF(J15&lt;75,,SUM(0.8465*(POWER((J15-75),1.42)))))</f>
        <v>0</v>
      </c>
      <c r="L15" s="8">
        <v>485</v>
      </c>
      <c r="M15" s="6">
        <f>IF(L15&lt;220,,IF(L15&lt;220,,SUM(0.14354*(POWER((L15-220),1.4)))))</f>
        <v>354.4191383540342</v>
      </c>
      <c r="N15" s="9">
        <v>3</v>
      </c>
      <c r="O15" s="10" t="s">
        <v>11</v>
      </c>
      <c r="P15" s="25">
        <v>11.43</v>
      </c>
      <c r="Q15" s="6">
        <f>IF((N15*60+P15)&lt;0.1,,IF((N15*60+P15)&gt;305.5,,SUM(0.08713*(POWER((305.5-(N15*60+P15)),1.85)))))</f>
        <v>557.1022094952551</v>
      </c>
      <c r="R15" s="11">
        <f>SUM(E15,G15,I15,K15,M15,Q15)</f>
        <v>1735.7182018471312</v>
      </c>
    </row>
    <row r="16" spans="1:18" ht="12.75">
      <c r="A16" s="16" t="s">
        <v>18</v>
      </c>
      <c r="B16" s="4" t="s">
        <v>69</v>
      </c>
      <c r="C16" s="21" t="s">
        <v>31</v>
      </c>
      <c r="D16" s="5">
        <v>0</v>
      </c>
      <c r="E16" s="6">
        <f>IF(D16&lt;1.5,,IF(D16&lt;1.5,,SUM(51.39*(POWER((D16-1.5),1.05)))))</f>
        <v>0</v>
      </c>
      <c r="F16" s="5">
        <v>38.25</v>
      </c>
      <c r="G16" s="6">
        <f>IF(F16&lt;10,,IF(F16&lt;10,,SUM(5.33*(POWER((F16-10),1.1)))))</f>
        <v>210.3039870778081</v>
      </c>
      <c r="H16" s="5">
        <v>9.82</v>
      </c>
      <c r="I16" s="6">
        <f>IF(H16&lt;0.1,,IF(H16&gt;11.5,,SUM(58.015*(POWER((11.5-H16),1.81)))))</f>
        <v>148.37136648186475</v>
      </c>
      <c r="J16" s="7">
        <v>141</v>
      </c>
      <c r="K16" s="6">
        <f>IF(J16&lt;75,,IF(J16&lt;75,,SUM(0.8465*(POWER((J16-75),1.42)))))</f>
        <v>324.6230478038537</v>
      </c>
      <c r="L16" s="8">
        <v>0</v>
      </c>
      <c r="M16" s="6">
        <f>IF(L16&lt;220,,IF(L16&lt;220,,SUM(0.14354*(POWER((L16-220),1.4)))))</f>
        <v>0</v>
      </c>
      <c r="N16" s="9">
        <v>3</v>
      </c>
      <c r="O16" s="10" t="s">
        <v>11</v>
      </c>
      <c r="P16" s="25">
        <v>39.14</v>
      </c>
      <c r="Q16" s="6">
        <f>IF((N16*60+P16)&lt;0.1,,IF((N16*60+P16)&gt;305.5,,SUM(0.08713*(POWER((305.5-(N16*60+P16)),1.85)))))</f>
        <v>332.9247530759688</v>
      </c>
      <c r="R16" s="11">
        <f>SUM(E16,G16,I16,K16,M16,Q16)</f>
        <v>1016.2231544394954</v>
      </c>
    </row>
    <row r="17" spans="1:18" ht="12.75">
      <c r="A17" s="16"/>
      <c r="B17" s="4" t="s">
        <v>33</v>
      </c>
      <c r="C17" s="21" t="s">
        <v>31</v>
      </c>
      <c r="D17" s="5">
        <v>7.27</v>
      </c>
      <c r="E17" s="6">
        <f>IF(D17&lt;1.5,,IF(D17&lt;1.5,,SUM(51.39*(POWER((D17-1.5),1.05)))))</f>
        <v>323.67802948446683</v>
      </c>
      <c r="F17" s="5">
        <v>0</v>
      </c>
      <c r="G17" s="6">
        <f>IF(F17&lt;10,,IF(F17&lt;10,,SUM(5.33*(POWER((F17-10),1.1)))))</f>
        <v>0</v>
      </c>
      <c r="H17" s="5">
        <v>8.78</v>
      </c>
      <c r="I17" s="6">
        <f>IF(H17&lt;0.1,,IF(H17&gt;11.5,,SUM(58.015*(POWER((11.5-H17),1.81)))))</f>
        <v>354.9032798250555</v>
      </c>
      <c r="J17" s="7">
        <v>120</v>
      </c>
      <c r="K17" s="6">
        <f>IF(J17&lt;75,,IF(J17&lt;75,,SUM(0.8465*(POWER((J17-75),1.42)))))</f>
        <v>188.44678475981837</v>
      </c>
      <c r="L17" s="8">
        <v>0</v>
      </c>
      <c r="M17" s="6">
        <f>IF(L17&lt;220,,IF(L17&lt;220,,SUM(0.14354*(POWER((L17-220),1.4)))))</f>
        <v>0</v>
      </c>
      <c r="N17" s="9">
        <v>3</v>
      </c>
      <c r="O17" s="10" t="s">
        <v>11</v>
      </c>
      <c r="P17" s="25">
        <v>26.13</v>
      </c>
      <c r="Q17" s="6">
        <f>IF((N17*60+P17)&lt;0.1,,IF((N17*60+P17)&gt;305.5,,SUM(0.08713*(POWER((305.5-(N17*60+P17)),1.85)))))</f>
        <v>431.6085111397287</v>
      </c>
      <c r="R17" s="11">
        <f>SUM(E17,G17,I17,K17,M17,Q17)</f>
        <v>1298.6366052090693</v>
      </c>
    </row>
    <row r="18" spans="1:18" ht="12.75">
      <c r="A18" s="16"/>
      <c r="B18" s="4" t="s">
        <v>34</v>
      </c>
      <c r="C18" s="21" t="s">
        <v>31</v>
      </c>
      <c r="D18" s="5">
        <v>0</v>
      </c>
      <c r="E18" s="6">
        <f>IF(D18&lt;1.5,,IF(D18&lt;1.5,,SUM(51.39*(POWER((D18-1.5),1.05)))))</f>
        <v>0</v>
      </c>
      <c r="F18" s="5"/>
      <c r="G18" s="6">
        <f>IF(F18&lt;10,,IF(F18&lt;10,,SUM(5.33*(POWER((F18-10),1.1)))))</f>
        <v>0</v>
      </c>
      <c r="H18" s="5"/>
      <c r="I18" s="6">
        <f>IF(H18&lt;0.1,,IF(H18&gt;11.5,,SUM(58.015*(POWER((11.5-H18),1.81)))))</f>
        <v>0</v>
      </c>
      <c r="J18" s="7"/>
      <c r="K18" s="6">
        <f>IF(J18&lt;75,,IF(J18&lt;75,,SUM(0.8465*(POWER((J18-75),1.42)))))</f>
        <v>0</v>
      </c>
      <c r="L18" s="8">
        <v>0</v>
      </c>
      <c r="M18" s="6">
        <f>IF(L18&lt;220,,IF(L18&lt;220,,SUM(0.14354*(POWER((L18-220),1.4)))))</f>
        <v>0</v>
      </c>
      <c r="N18" s="9"/>
      <c r="O18" s="10" t="s">
        <v>11</v>
      </c>
      <c r="P18" s="25"/>
      <c r="Q18" s="6">
        <f>IF((N18*60+P18)&lt;0.1,,IF((N18*60+P18)&gt;305.5,,SUM(0.08713*(POWER((305.5-(N18*60+P18)),1.85)))))</f>
        <v>0</v>
      </c>
      <c r="R18" s="11">
        <f>SUM(E18,G18,I18,K18,M18,Q18)</f>
        <v>0</v>
      </c>
    </row>
    <row r="19" spans="1:18" ht="12.75">
      <c r="A19" s="16"/>
      <c r="B19" s="4"/>
      <c r="C19" s="21"/>
      <c r="D19" s="5"/>
      <c r="E19" s="6"/>
      <c r="F19" s="5"/>
      <c r="G19" s="6"/>
      <c r="H19" s="5"/>
      <c r="I19" s="6"/>
      <c r="J19" s="7"/>
      <c r="K19" s="6"/>
      <c r="L19" s="8"/>
      <c r="M19" s="6"/>
      <c r="N19" s="9"/>
      <c r="O19" s="10"/>
      <c r="P19" s="25"/>
      <c r="Q19" s="6"/>
      <c r="R19" s="11">
        <f>SUM(R14:R18)-MIN(R14:R18)</f>
        <v>5509.933567608179</v>
      </c>
    </row>
    <row r="20" spans="1:18" ht="12.75">
      <c r="A20" s="17"/>
      <c r="B20" s="14"/>
      <c r="C20" s="22"/>
      <c r="D20" s="15"/>
      <c r="E20" s="7"/>
      <c r="F20" s="15"/>
      <c r="G20" s="7"/>
      <c r="H20" s="15"/>
      <c r="I20" s="7"/>
      <c r="J20" s="7"/>
      <c r="K20" s="7"/>
      <c r="L20" s="14"/>
      <c r="M20" s="7"/>
      <c r="N20" s="9"/>
      <c r="O20" s="10"/>
      <c r="P20" s="26"/>
      <c r="Q20" s="7"/>
      <c r="R20" s="10"/>
    </row>
    <row r="21" spans="1:18" ht="12.75">
      <c r="A21" s="16"/>
      <c r="B21" s="4" t="s">
        <v>36</v>
      </c>
      <c r="C21" s="21" t="s">
        <v>35</v>
      </c>
      <c r="D21" s="5">
        <v>10.05</v>
      </c>
      <c r="E21" s="6">
        <f>IF(D21&lt;1.5,,IF(D21&lt;1.5,,SUM(51.39*(POWER((D21-1.5),1.05)))))</f>
        <v>489.1511041090622</v>
      </c>
      <c r="F21" s="5">
        <v>0</v>
      </c>
      <c r="G21" s="6">
        <f>IF(F21&lt;10,,IF(F21&lt;10,,SUM(5.33*(POWER((F21-10),1.1)))))</f>
        <v>0</v>
      </c>
      <c r="H21" s="5">
        <v>8.48</v>
      </c>
      <c r="I21" s="6">
        <f>IF(H21&lt;0.1,,IF(H21&gt;11.5,,SUM(58.015*(POWER((11.5-H21),1.81)))))</f>
        <v>428.8968566406225</v>
      </c>
      <c r="J21" s="7">
        <v>153</v>
      </c>
      <c r="K21" s="6">
        <f>IF(J21&lt;75,,IF(J21&lt;75,,SUM(0.8465*(POWER((J21-75),1.42)))))</f>
        <v>411.52980864715255</v>
      </c>
      <c r="L21" s="8">
        <v>0</v>
      </c>
      <c r="M21" s="6">
        <f>IF(L21&lt;220,,IF(L21&lt;220,,SUM(0.14354*(POWER((L21-220),1.4)))))</f>
        <v>0</v>
      </c>
      <c r="N21" s="9">
        <v>3</v>
      </c>
      <c r="O21" s="10" t="s">
        <v>11</v>
      </c>
      <c r="P21" s="25">
        <v>40.66</v>
      </c>
      <c r="Q21" s="6">
        <f>IF((N21*60+P21)&lt;0.1,,IF((N21*60+P21)&gt;305.5,,SUM(0.08713*(POWER((305.5-(N21*60+P21)),1.85)))))</f>
        <v>322.1654286531884</v>
      </c>
      <c r="R21" s="11">
        <f>SUM(E21,G21,I21,K21,M21,Q21)</f>
        <v>1651.7431980500257</v>
      </c>
    </row>
    <row r="22" spans="1:18" ht="12.75">
      <c r="A22" s="16"/>
      <c r="B22" s="4" t="s">
        <v>37</v>
      </c>
      <c r="C22" s="21" t="s">
        <v>35</v>
      </c>
      <c r="D22" s="5">
        <v>0</v>
      </c>
      <c r="E22" s="6">
        <f>IF(D22&lt;1.5,,IF(D22&lt;1.5,,SUM(51.39*(POWER((D22-1.5),1.05)))))</f>
        <v>0</v>
      </c>
      <c r="F22" s="5">
        <v>46.36</v>
      </c>
      <c r="G22" s="6">
        <f>IF(F22&lt;10,,IF(F22&lt;10,,SUM(5.33*(POWER((F22-10),1.1)))))</f>
        <v>277.59617075241283</v>
      </c>
      <c r="H22" s="5">
        <v>8.35</v>
      </c>
      <c r="I22" s="6">
        <f>IF(H22&lt;0.1,,IF(H22&gt;11.5,,SUM(58.015*(POWER((11.5-H22),1.81)))))</f>
        <v>462.89490322050204</v>
      </c>
      <c r="J22" s="7">
        <v>0</v>
      </c>
      <c r="K22" s="6">
        <f>IF(J22&lt;75,,IF(J22&lt;75,,SUM(0.8465*(POWER((J22-75),1.42)))))</f>
        <v>0</v>
      </c>
      <c r="L22" s="8">
        <v>465</v>
      </c>
      <c r="M22" s="6">
        <f>IF(L22&lt;220,,IF(L22&lt;220,,SUM(0.14354*(POWER((L22-220),1.4)))))</f>
        <v>317.5451324827443</v>
      </c>
      <c r="N22" s="9">
        <v>4</v>
      </c>
      <c r="O22" s="10" t="s">
        <v>11</v>
      </c>
      <c r="P22" s="25">
        <v>8.86</v>
      </c>
      <c r="Q22" s="6">
        <f>IF((N22*60+P22)&lt;0.1,,IF((N22*60+P22)&gt;305.5,,SUM(0.08713*(POWER((305.5-(N22*60+P22)),1.85)))))</f>
        <v>152.56176929922998</v>
      </c>
      <c r="R22" s="11">
        <f>SUM(E22,G22,I22,K22,M22,Q22)</f>
        <v>1210.5979757548891</v>
      </c>
    </row>
    <row r="23" spans="1:18" ht="12.75">
      <c r="A23" s="16" t="s">
        <v>14</v>
      </c>
      <c r="B23" s="4" t="s">
        <v>68</v>
      </c>
      <c r="C23" s="21" t="s">
        <v>35</v>
      </c>
      <c r="D23" s="5">
        <v>0</v>
      </c>
      <c r="E23" s="6">
        <f>IF(D23&lt;1.5,,IF(D23&lt;1.5,,SUM(51.39*(POWER((D23-1.5),1.05)))))</f>
        <v>0</v>
      </c>
      <c r="F23" s="5">
        <v>56.21</v>
      </c>
      <c r="G23" s="6">
        <f>IF(F23&lt;10,,IF(F23&lt;10,,SUM(5.33*(POWER((F23-10),1.1)))))</f>
        <v>361.3572515792134</v>
      </c>
      <c r="H23" s="5">
        <v>7.94</v>
      </c>
      <c r="I23" s="6">
        <f>IF(H23&lt;0.1,,IF(H23&gt;11.5,,SUM(58.015*(POWER((11.5-H23),1.81)))))</f>
        <v>577.6500202606184</v>
      </c>
      <c r="J23" s="7"/>
      <c r="K23" s="6">
        <f>IF(J23&lt;75,,IF(J23&lt;75,,SUM(0.8465*(POWER((J23-75),1.42)))))</f>
        <v>0</v>
      </c>
      <c r="L23" s="8">
        <v>500</v>
      </c>
      <c r="M23" s="6">
        <f>IF(L23&lt;220,,IF(L23&lt;220,,SUM(0.14354*(POWER((L23-220),1.4)))))</f>
        <v>382.8196181903657</v>
      </c>
      <c r="N23" s="9">
        <v>3</v>
      </c>
      <c r="O23" s="10" t="s">
        <v>11</v>
      </c>
      <c r="P23" s="25">
        <v>32.87</v>
      </c>
      <c r="Q23" s="6">
        <f>IF((N23*60+P23)&lt;0.1,,IF((N23*60+P23)&gt;305.5,,SUM(0.08713*(POWER((305.5-(N23*60+P23)),1.85)))))</f>
        <v>379.0166533304778</v>
      </c>
      <c r="R23" s="11">
        <f>SUM(E23,G23,I23,K23,M23,Q23)</f>
        <v>1700.8435433606753</v>
      </c>
    </row>
    <row r="24" spans="1:18" ht="12.75">
      <c r="A24" s="16"/>
      <c r="B24" s="4" t="s">
        <v>38</v>
      </c>
      <c r="C24" s="21" t="s">
        <v>35</v>
      </c>
      <c r="D24" s="5">
        <v>0</v>
      </c>
      <c r="E24" s="6">
        <f>IF(D24&lt;1.5,,IF(D24&lt;1.5,,SUM(51.39*(POWER((D24-1.5),1.05)))))</f>
        <v>0</v>
      </c>
      <c r="F24" s="5">
        <v>56.26</v>
      </c>
      <c r="G24" s="6">
        <f>IF(F24&lt;10,,IF(F24&lt;10,,SUM(5.33*(POWER((F24-10),1.1)))))</f>
        <v>361.7873689504163</v>
      </c>
      <c r="H24" s="5">
        <v>8.24</v>
      </c>
      <c r="I24" s="6">
        <f>IF(H24&lt;0.1,,IF(H24&gt;11.5,,SUM(58.015*(POWER((11.5-H24),1.81)))))</f>
        <v>492.5656845849381</v>
      </c>
      <c r="J24" s="7">
        <v>0</v>
      </c>
      <c r="K24" s="6">
        <f>IF(J24&lt;75,,IF(J24&lt;75,,SUM(0.8465*(POWER((J24-75),1.42)))))</f>
        <v>0</v>
      </c>
      <c r="L24" s="8">
        <v>481</v>
      </c>
      <c r="M24" s="6">
        <f>IF(L24&lt;220,,IF(L24&lt;220,,SUM(0.14354*(POWER((L24-220),1.4)))))</f>
        <v>346.95220519553436</v>
      </c>
      <c r="N24" s="9">
        <v>3</v>
      </c>
      <c r="O24" s="10" t="s">
        <v>11</v>
      </c>
      <c r="P24" s="25">
        <v>15.94</v>
      </c>
      <c r="Q24" s="6">
        <f>IF((N24*60+P24)&lt;0.1,,IF((N24*60+P24)&gt;305.5,,SUM(0.08713*(POWER((305.5-(N24*60+P24)),1.85)))))</f>
        <v>517.0397794498833</v>
      </c>
      <c r="R24" s="11">
        <f>SUM(E24,G24,I24,K24,M24,Q24)</f>
        <v>1718.345038180772</v>
      </c>
    </row>
    <row r="25" spans="1:18" ht="12.75">
      <c r="A25" s="16"/>
      <c r="B25" s="4" t="s">
        <v>39</v>
      </c>
      <c r="C25" s="21" t="s">
        <v>35</v>
      </c>
      <c r="D25" s="5">
        <v>11.27</v>
      </c>
      <c r="E25" s="6">
        <f>IF(D25&lt;1.5,,IF(D25&lt;1.5,,SUM(51.39*(POWER((D25-1.5),1.05)))))</f>
        <v>562.6883319300711</v>
      </c>
      <c r="F25" s="5">
        <v>0</v>
      </c>
      <c r="G25" s="6">
        <f>IF(F25&lt;10,,IF(F25&lt;10,,SUM(5.33*(POWER((F25-10),1.1)))))</f>
        <v>0</v>
      </c>
      <c r="H25" s="5">
        <v>8.36</v>
      </c>
      <c r="I25" s="6">
        <f>IF(H25&lt;0.1,,IF(H25&gt;11.5,,SUM(58.015*(POWER((11.5-H25),1.81)))))</f>
        <v>460.2385148539239</v>
      </c>
      <c r="J25" s="7">
        <v>153</v>
      </c>
      <c r="K25" s="6">
        <f>IF(J25&lt;75,,IF(J25&lt;75,,SUM(0.8465*(POWER((J25-75),1.42)))))</f>
        <v>411.52980864715255</v>
      </c>
      <c r="L25" s="8">
        <v>0</v>
      </c>
      <c r="M25" s="6">
        <f>IF(L25&lt;220,,IF(L25&lt;220,,SUM(0.14354*(POWER((L25-220),1.4)))))</f>
        <v>0</v>
      </c>
      <c r="N25" s="9">
        <v>3</v>
      </c>
      <c r="O25" s="10" t="s">
        <v>11</v>
      </c>
      <c r="P25" s="25">
        <v>51.94</v>
      </c>
      <c r="Q25" s="6">
        <f>IF((N25*60+P25)&lt;0.1,,IF((N25*60+P25)&gt;305.5,,SUM(0.08713*(POWER((305.5-(N25*60+P25)),1.85)))))</f>
        <v>247.4314482245054</v>
      </c>
      <c r="R25" s="11">
        <f>SUM(E25,G25,I25,K25,M25,Q25)</f>
        <v>1681.888103655653</v>
      </c>
    </row>
    <row r="26" spans="1:18" ht="12.75">
      <c r="A26" s="16"/>
      <c r="B26" s="4"/>
      <c r="C26" s="21"/>
      <c r="D26" s="5"/>
      <c r="E26" s="6"/>
      <c r="F26" s="5"/>
      <c r="G26" s="6"/>
      <c r="H26" s="5"/>
      <c r="I26" s="6"/>
      <c r="J26" s="7"/>
      <c r="K26" s="6"/>
      <c r="L26" s="8"/>
      <c r="M26" s="6"/>
      <c r="N26" s="9"/>
      <c r="O26" s="10"/>
      <c r="P26" s="25"/>
      <c r="Q26" s="6"/>
      <c r="R26" s="11">
        <f>SUM(R21:R25)-MIN(R21:R25)</f>
        <v>6752.819883247126</v>
      </c>
    </row>
    <row r="27" spans="1:18" ht="12.75">
      <c r="A27" s="17"/>
      <c r="B27" s="14"/>
      <c r="C27" s="22"/>
      <c r="D27" s="15"/>
      <c r="E27" s="7"/>
      <c r="F27" s="15"/>
      <c r="G27" s="7"/>
      <c r="H27" s="15"/>
      <c r="I27" s="7"/>
      <c r="J27" s="7"/>
      <c r="K27" s="7"/>
      <c r="L27" s="14"/>
      <c r="M27" s="7"/>
      <c r="N27" s="9"/>
      <c r="O27" s="10"/>
      <c r="P27" s="26"/>
      <c r="Q27" s="7"/>
      <c r="R27" s="10"/>
    </row>
    <row r="28" spans="1:18" ht="12.75">
      <c r="A28" s="16"/>
      <c r="B28" s="4" t="s">
        <v>41</v>
      </c>
      <c r="C28" s="21" t="s">
        <v>40</v>
      </c>
      <c r="D28" s="5">
        <v>10.06</v>
      </c>
      <c r="E28" s="6">
        <f>IF(D28&lt;1.5,,IF(D28&lt;1.5,,SUM(51.39*(POWER((D28-1.5),1.05)))))</f>
        <v>489.7518335494746</v>
      </c>
      <c r="F28" s="5">
        <v>0</v>
      </c>
      <c r="G28" s="6">
        <f>IF(F28&lt;10,,IF(F28&lt;10,,SUM(5.33*(POWER((F28-10),1.1)))))</f>
        <v>0</v>
      </c>
      <c r="H28" s="5">
        <v>8.54</v>
      </c>
      <c r="I28" s="6">
        <f>IF(H28&lt;0.1,,IF(H28&gt;11.5,,SUM(58.015*(POWER((11.5-H28),1.81)))))</f>
        <v>413.59787008683196</v>
      </c>
      <c r="J28" s="7">
        <v>0</v>
      </c>
      <c r="K28" s="6">
        <f>IF(J28&lt;75,,IF(J28&lt;75,,SUM(0.8465*(POWER((J28-75),1.42)))))</f>
        <v>0</v>
      </c>
      <c r="L28" s="8">
        <v>441</v>
      </c>
      <c r="M28" s="6">
        <f>IF(L28&lt;220,,IF(L28&lt;220,,SUM(0.14354*(POWER((L28-220),1.4)))))</f>
        <v>274.8666978750164</v>
      </c>
      <c r="N28" s="9">
        <v>3</v>
      </c>
      <c r="O28" s="10" t="s">
        <v>11</v>
      </c>
      <c r="P28" s="25">
        <v>26.78</v>
      </c>
      <c r="Q28" s="6">
        <f>IF((N28*60+P28)&lt;0.1,,IF((N28*60+P28)&gt;305.5,,SUM(0.08713*(POWER((305.5-(N28*60+P28)),1.85)))))</f>
        <v>426.40003867448974</v>
      </c>
      <c r="R28" s="11">
        <f>SUM(E28,G28,I28,K28,M28,Q28)</f>
        <v>1604.6164401858127</v>
      </c>
    </row>
    <row r="29" spans="1:18" ht="12.75">
      <c r="A29" s="16"/>
      <c r="B29" s="4" t="s">
        <v>42</v>
      </c>
      <c r="C29" s="21" t="s">
        <v>40</v>
      </c>
      <c r="D29" s="5">
        <v>8.83</v>
      </c>
      <c r="E29" s="6">
        <f>IF(D29&lt;1.5,,IF(D29&lt;1.5,,SUM(51.39*(POWER((D29-1.5),1.05)))))</f>
        <v>416.1383981101012</v>
      </c>
      <c r="F29" s="5">
        <v>0</v>
      </c>
      <c r="G29" s="6">
        <f>IF(F29&lt;10,,IF(F29&lt;10,,SUM(5.33*(POWER((F29-10),1.1)))))</f>
        <v>0</v>
      </c>
      <c r="H29" s="5">
        <v>8.64</v>
      </c>
      <c r="I29" s="6">
        <f>IF(H29&lt;0.1,,IF(H29&gt;11.5,,SUM(58.015*(POWER((11.5-H29),1.81)))))</f>
        <v>388.6537089313738</v>
      </c>
      <c r="J29" s="7">
        <v>0</v>
      </c>
      <c r="K29" s="6">
        <f>IF(J29&lt;75,,IF(J29&lt;75,,SUM(0.8465*(POWER((J29-75),1.42)))))</f>
        <v>0</v>
      </c>
      <c r="L29" s="8">
        <v>439</v>
      </c>
      <c r="M29" s="6">
        <f>IF(L29&lt;220,,IF(L29&lt;220,,SUM(0.14354*(POWER((L29-220),1.4)))))</f>
        <v>271.3905384450079</v>
      </c>
      <c r="N29" s="9">
        <v>3</v>
      </c>
      <c r="O29" s="10" t="s">
        <v>11</v>
      </c>
      <c r="P29" s="25">
        <v>19.12</v>
      </c>
      <c r="Q29" s="6">
        <f>IF((N29*60+P29)&lt;0.1,,IF((N29*60+P29)&gt;305.5,,SUM(0.08713*(POWER((305.5-(N29*60+P29)),1.85)))))</f>
        <v>489.61947975713167</v>
      </c>
      <c r="R29" s="11">
        <f>SUM(E29,G29,I29,K29,M29,Q29)</f>
        <v>1565.8021252436147</v>
      </c>
    </row>
    <row r="30" spans="1:18" ht="12.75">
      <c r="A30" s="16" t="s">
        <v>12</v>
      </c>
      <c r="B30" s="4" t="s">
        <v>43</v>
      </c>
      <c r="C30" s="21" t="s">
        <v>40</v>
      </c>
      <c r="D30" s="5">
        <v>0</v>
      </c>
      <c r="E30" s="6">
        <f>IF(D30&lt;1.5,,IF(D30&lt;1.5,,SUM(51.39*(POWER((D30-1.5),1.05)))))</f>
        <v>0</v>
      </c>
      <c r="F30" s="5">
        <v>44.8</v>
      </c>
      <c r="G30" s="6">
        <f>IF(F30&lt;10,,IF(F30&lt;10,,SUM(5.33*(POWER((F30-10),1.1)))))</f>
        <v>264.5235712635964</v>
      </c>
      <c r="H30" s="5">
        <v>7.91</v>
      </c>
      <c r="I30" s="6">
        <f>IF(H30&lt;0.1,,IF(H30&gt;11.5,,SUM(58.015*(POWER((11.5-H30),1.81)))))</f>
        <v>586.4908601908845</v>
      </c>
      <c r="J30" s="7">
        <v>0</v>
      </c>
      <c r="K30" s="6">
        <f>IF(J30&lt;75,,IF(J30&lt;75,,SUM(0.8465*(POWER((J30-75),1.42)))))</f>
        <v>0</v>
      </c>
      <c r="L30" s="8">
        <v>478</v>
      </c>
      <c r="M30" s="6">
        <f>IF(L30&lt;220,,IF(L30&lt;220,,SUM(0.14354*(POWER((L30-220),1.4)))))</f>
        <v>341.38193070526575</v>
      </c>
      <c r="N30" s="9">
        <v>3</v>
      </c>
      <c r="O30" s="10" t="s">
        <v>11</v>
      </c>
      <c r="P30" s="25">
        <v>24.03</v>
      </c>
      <c r="Q30" s="6">
        <f>IF((N30*60+P30)&lt;0.1,,IF((N30*60+P30)&gt;305.5,,SUM(0.08713*(POWER((305.5-(N30*60+P30)),1.85)))))</f>
        <v>448.634208630307</v>
      </c>
      <c r="R30" s="11">
        <f>SUM(E30,G30,I30,K30,M30,Q30)</f>
        <v>1641.0305707900538</v>
      </c>
    </row>
    <row r="31" spans="1:18" ht="12.75">
      <c r="A31" s="16"/>
      <c r="B31" s="4" t="s">
        <v>44</v>
      </c>
      <c r="C31" s="21" t="s">
        <v>40</v>
      </c>
      <c r="D31" s="5">
        <v>0</v>
      </c>
      <c r="E31" s="6">
        <f>IF(D31&lt;1.5,,IF(D31&lt;1.5,,SUM(51.39*(POWER((D31-1.5),1.05)))))</f>
        <v>0</v>
      </c>
      <c r="F31" s="5">
        <v>61.53</v>
      </c>
      <c r="G31" s="6">
        <f>IF(F31&lt;10,,IF(F31&lt;10,,SUM(5.33*(POWER((F31-10),1.1)))))</f>
        <v>407.37405472577353</v>
      </c>
      <c r="H31" s="5">
        <v>8.72</v>
      </c>
      <c r="I31" s="6">
        <f>IF(H31&lt;0.1,,IF(H31&gt;11.5,,SUM(58.015*(POWER((11.5-H31),1.81)))))</f>
        <v>369.1997320762424</v>
      </c>
      <c r="J31" s="7">
        <v>162</v>
      </c>
      <c r="K31" s="6">
        <f>IF(J31&lt;75,,IF(J31&lt;75,,SUM(0.8465*(POWER((J31-75),1.42)))))</f>
        <v>480.55632879447955</v>
      </c>
      <c r="L31" s="8">
        <v>0</v>
      </c>
      <c r="M31" s="6">
        <f>IF(L31&lt;220,,IF(L31&lt;220,,SUM(0.14354*(POWER((L31-220),1.4)))))</f>
        <v>0</v>
      </c>
      <c r="N31" s="9">
        <v>3</v>
      </c>
      <c r="O31" s="10" t="s">
        <v>11</v>
      </c>
      <c r="P31" s="25">
        <v>16.32</v>
      </c>
      <c r="Q31" s="6">
        <f>IF((N31*60+P31)&lt;0.1,,IF((N31*60+P31)&gt;305.5,,SUM(0.08713*(POWER((305.5-(N31*60+P31)),1.85)))))</f>
        <v>513.7270460111384</v>
      </c>
      <c r="R31" s="11">
        <f>SUM(E31,G31,I31,K31,M31,Q31)</f>
        <v>1770.8571616076342</v>
      </c>
    </row>
    <row r="32" spans="1:18" ht="12.75">
      <c r="A32" s="16"/>
      <c r="B32" s="4" t="s">
        <v>73</v>
      </c>
      <c r="C32" s="21" t="s">
        <v>40</v>
      </c>
      <c r="D32" s="5">
        <v>9.05</v>
      </c>
      <c r="E32" s="6">
        <f>IF(D32&lt;1.5,,IF(D32&lt;1.5,,SUM(51.39*(POWER((D32-1.5),1.05)))))</f>
        <v>429.2624667387742</v>
      </c>
      <c r="F32" s="5">
        <v>0</v>
      </c>
      <c r="G32" s="6">
        <f>IF(F32&lt;10,,IF(F32&lt;10,,SUM(5.33*(POWER((F32-10),1.1)))))</f>
        <v>0</v>
      </c>
      <c r="H32" s="5">
        <v>8.45</v>
      </c>
      <c r="I32" s="6">
        <f>IF(H32&lt;0.1,,IF(H32&gt;11.5,,SUM(58.015*(POWER((11.5-H32),1.81)))))</f>
        <v>436.63948470417114</v>
      </c>
      <c r="J32" s="7">
        <v>159</v>
      </c>
      <c r="K32" s="6">
        <f>IF(J32&lt;75,,IF(J32&lt;75,,SUM(0.8465*(POWER((J32-75),1.42)))))</f>
        <v>457.19718595541696</v>
      </c>
      <c r="L32" s="8">
        <v>0</v>
      </c>
      <c r="M32" s="6">
        <f>IF(L32&lt;220,,IF(L32&lt;220,,SUM(0.14354*(POWER((L32-220),1.4)))))</f>
        <v>0</v>
      </c>
      <c r="N32" s="9">
        <v>3</v>
      </c>
      <c r="O32" s="10" t="s">
        <v>11</v>
      </c>
      <c r="P32" s="25">
        <v>18.42</v>
      </c>
      <c r="Q32" s="6">
        <f>IF((N32*60+P32)&lt;0.1,,IF((N32*60+P32)&gt;305.5,,SUM(0.08713*(POWER((305.5-(N32*60+P32)),1.85)))))</f>
        <v>495.5964475581521</v>
      </c>
      <c r="R32" s="11">
        <f>SUM(E32,G32,I32,K32,M32,Q32)</f>
        <v>1818.6955849565143</v>
      </c>
    </row>
    <row r="33" spans="1:18" ht="12.75">
      <c r="A33" s="16"/>
      <c r="B33" s="4"/>
      <c r="C33" s="21"/>
      <c r="D33" s="5"/>
      <c r="E33" s="6"/>
      <c r="F33" s="5"/>
      <c r="G33" s="6"/>
      <c r="H33" s="5"/>
      <c r="I33" s="6"/>
      <c r="J33" s="7"/>
      <c r="K33" s="6"/>
      <c r="L33" s="8"/>
      <c r="M33" s="6"/>
      <c r="N33" s="9"/>
      <c r="O33" s="10"/>
      <c r="P33" s="25"/>
      <c r="Q33" s="6"/>
      <c r="R33" s="11">
        <f>SUM(R28:R32)-MIN(R28:R32)</f>
        <v>6835.1997575400155</v>
      </c>
    </row>
    <row r="34" spans="1:18" ht="12.75">
      <c r="A34" s="17"/>
      <c r="B34" s="14"/>
      <c r="C34" s="22"/>
      <c r="D34" s="15"/>
      <c r="E34" s="7"/>
      <c r="F34" s="15"/>
      <c r="G34" s="7"/>
      <c r="H34" s="15"/>
      <c r="I34" s="7"/>
      <c r="J34" s="7"/>
      <c r="K34" s="7"/>
      <c r="L34" s="14"/>
      <c r="M34" s="7"/>
      <c r="N34" s="9"/>
      <c r="O34" s="10"/>
      <c r="P34" s="26"/>
      <c r="Q34" s="7"/>
      <c r="R34" s="10"/>
    </row>
    <row r="35" spans="1:18" ht="12.75">
      <c r="A35" s="16"/>
      <c r="B35" s="4" t="s">
        <v>46</v>
      </c>
      <c r="C35" s="21" t="s">
        <v>45</v>
      </c>
      <c r="D35" s="5">
        <v>9.2</v>
      </c>
      <c r="E35" s="6">
        <f>IF(D35&lt;1.5,,IF(D35&lt;1.5,,SUM(51.39*(POWER((D35-1.5),1.05)))))</f>
        <v>438.22169982678497</v>
      </c>
      <c r="F35" s="5">
        <v>0</v>
      </c>
      <c r="G35" s="6">
        <f>IF(F35&lt;10,,IF(F35&lt;10,,SUM(5.33*(POWER((F35-10),1.1)))))</f>
        <v>0</v>
      </c>
      <c r="H35" s="5">
        <v>8.86</v>
      </c>
      <c r="I35" s="6">
        <f>IF(H35&lt;0.1,,IF(H35&gt;11.5,,SUM(58.015*(POWER((11.5-H35),1.81)))))</f>
        <v>336.2353757765521</v>
      </c>
      <c r="J35" s="7">
        <v>150</v>
      </c>
      <c r="K35" s="6">
        <f>IF(J35&lt;75,,IF(J35&lt;75,,SUM(0.8465*(POWER((J35-75),1.42)))))</f>
        <v>389.2368564555028</v>
      </c>
      <c r="L35" s="8">
        <v>0</v>
      </c>
      <c r="M35" s="6">
        <f>IF(L35&lt;220,,IF(L35&lt;220,,SUM(0.14354*(POWER((L35-220),1.4)))))</f>
        <v>0</v>
      </c>
      <c r="N35" s="9">
        <v>3</v>
      </c>
      <c r="O35" s="10" t="s">
        <v>11</v>
      </c>
      <c r="P35" s="25">
        <v>11.03</v>
      </c>
      <c r="Q35" s="6">
        <f>IF((N35*60+P35)&lt;0.1,,IF((N35*60+P35)&gt;305.5,,SUM(0.08713*(POWER((305.5-(N35*60+P35)),1.85)))))</f>
        <v>560.7216529714657</v>
      </c>
      <c r="R35" s="11">
        <f>SUM(E35,G35,I35,K35,M35,Q35)</f>
        <v>1724.4155850303055</v>
      </c>
    </row>
    <row r="36" spans="1:18" ht="12.75">
      <c r="A36" s="16"/>
      <c r="B36" s="4" t="s">
        <v>47</v>
      </c>
      <c r="C36" s="21" t="s">
        <v>45</v>
      </c>
      <c r="D36" s="5">
        <v>9.81</v>
      </c>
      <c r="E36" s="6">
        <f>IF(D36&lt;1.5,,IF(D36&lt;1.5,,SUM(51.39*(POWER((D36-1.5),1.05)))))</f>
        <v>474.74422737061246</v>
      </c>
      <c r="F36" s="5">
        <v>0</v>
      </c>
      <c r="G36" s="6">
        <f>IF(F36&lt;10,,IF(F36&lt;10,,SUM(5.33*(POWER((F36-10),1.1)))))</f>
        <v>0</v>
      </c>
      <c r="H36" s="5">
        <v>7.95</v>
      </c>
      <c r="I36" s="6">
        <f>IF(H36&lt;0.1,,IF(H36&gt;11.5,,SUM(58.015*(POWER((11.5-H36),1.81)))))</f>
        <v>574.7164335503503</v>
      </c>
      <c r="J36" s="7">
        <v>171</v>
      </c>
      <c r="K36" s="6">
        <f>IF(J36&lt;75,,IF(J36&lt;75,,SUM(0.8465*(POWER((J36-75),1.42)))))</f>
        <v>552.6524674321406</v>
      </c>
      <c r="L36" s="8">
        <v>0</v>
      </c>
      <c r="M36" s="6">
        <f>IF(L36&lt;220,,IF(L36&lt;220,,SUM(0.14354*(POWER((L36-220),1.4)))))</f>
        <v>0</v>
      </c>
      <c r="N36" s="9">
        <v>3</v>
      </c>
      <c r="O36" s="10" t="s">
        <v>11</v>
      </c>
      <c r="P36" s="25">
        <v>15.33</v>
      </c>
      <c r="Q36" s="6">
        <f>IF((N36*60+P36)&lt;0.1,,IF((N36*60+P36)&gt;305.5,,SUM(0.08713*(POWER((305.5-(N36*60+P36)),1.85)))))</f>
        <v>522.3780387133849</v>
      </c>
      <c r="R36" s="11">
        <f>SUM(E36,G36,I36,K36,M36,Q36)</f>
        <v>2124.4911670664883</v>
      </c>
    </row>
    <row r="37" spans="1:18" ht="12.75">
      <c r="A37" s="16" t="s">
        <v>13</v>
      </c>
      <c r="B37" s="4" t="s">
        <v>48</v>
      </c>
      <c r="C37" s="21" t="s">
        <v>45</v>
      </c>
      <c r="D37" s="5">
        <v>9.59</v>
      </c>
      <c r="E37" s="6">
        <f>IF(D37&lt;1.5,,IF(D37&lt;1.5,,SUM(51.39*(POWER((D37-1.5),1.05)))))</f>
        <v>461.556174745774</v>
      </c>
      <c r="F37" s="5">
        <v>0</v>
      </c>
      <c r="G37" s="6">
        <f>IF(F37&lt;10,,IF(F37&lt;10,,SUM(5.33*(POWER((F37-10),1.1)))))</f>
        <v>0</v>
      </c>
      <c r="H37" s="5">
        <v>9.08</v>
      </c>
      <c r="I37" s="6">
        <f>IF(H37&lt;0.1,,IF(H37&gt;11.5,,SUM(58.015*(POWER((11.5-H37),1.81)))))</f>
        <v>287.24078768857464</v>
      </c>
      <c r="J37" s="7">
        <v>153</v>
      </c>
      <c r="K37" s="6">
        <f>IF(J37&lt;75,,IF(J37&lt;75,,SUM(0.8465*(POWER((J37-75),1.42)))))</f>
        <v>411.52980864715255</v>
      </c>
      <c r="L37" s="8">
        <v>0</v>
      </c>
      <c r="M37" s="6">
        <f>IF(L37&lt;220,,IF(L37&lt;220,,SUM(0.14354*(POWER((L37-220),1.4)))))</f>
        <v>0</v>
      </c>
      <c r="N37" s="9">
        <v>3</v>
      </c>
      <c r="O37" s="10" t="s">
        <v>11</v>
      </c>
      <c r="P37" s="25">
        <v>25.53</v>
      </c>
      <c r="Q37" s="6">
        <f>IF((N37*60+P37)&lt;0.1,,IF((N37*60+P37)&gt;305.5,,SUM(0.08713*(POWER((305.5-(N37*60+P37)),1.85)))))</f>
        <v>436.4421076984429</v>
      </c>
      <c r="R37" s="11">
        <f>SUM(E37,G37,I37,K37,M37,Q37)</f>
        <v>1596.768878779944</v>
      </c>
    </row>
    <row r="38" spans="1:18" ht="12.75">
      <c r="A38" s="16"/>
      <c r="B38" s="4" t="s">
        <v>49</v>
      </c>
      <c r="C38" s="21" t="s">
        <v>45</v>
      </c>
      <c r="D38" s="5">
        <v>0</v>
      </c>
      <c r="E38" s="6">
        <f>IF(D38&lt;1.5,,IF(D38&lt;1.5,,SUM(51.39*(POWER((D38-1.5),1.05)))))</f>
        <v>0</v>
      </c>
      <c r="F38" s="5">
        <v>46.42</v>
      </c>
      <c r="G38" s="6">
        <f>IF(F38&lt;10,,IF(F38&lt;10,,SUM(5.33*(POWER((F38-10),1.1)))))</f>
        <v>278.100099745378</v>
      </c>
      <c r="H38" s="5">
        <v>9.19</v>
      </c>
      <c r="I38" s="6">
        <f>IF(H38&lt;0.1,,IF(H38&gt;11.5,,SUM(58.015*(POWER((11.5-H38),1.81)))))</f>
        <v>264.0450195497512</v>
      </c>
      <c r="J38" s="7">
        <v>0</v>
      </c>
      <c r="K38" s="6">
        <f>IF(J38&lt;75,,IF(J38&lt;75,,SUM(0.8465*(POWER((J38-75),1.42)))))</f>
        <v>0</v>
      </c>
      <c r="L38" s="8">
        <v>440</v>
      </c>
      <c r="M38" s="6">
        <f>IF(L38&lt;220,,IF(L38&lt;220,,SUM(0.14354*(POWER((L38-220),1.4)))))</f>
        <v>273.1270380836266</v>
      </c>
      <c r="N38" s="9">
        <v>3</v>
      </c>
      <c r="O38" s="10" t="s">
        <v>11</v>
      </c>
      <c r="P38" s="25">
        <v>5.33</v>
      </c>
      <c r="Q38" s="6">
        <f>IF((N38*60+P38)&lt;0.1,,IF((N38*60+P38)&gt;305.5,,SUM(0.08713*(POWER((305.5-(N38*60+P38)),1.85)))))</f>
        <v>613.4659001134244</v>
      </c>
      <c r="R38" s="11">
        <f>SUM(E38,G38,I38,K38,M38,Q38)</f>
        <v>1428.7380574921801</v>
      </c>
    </row>
    <row r="39" spans="1:18" ht="12.75">
      <c r="A39" s="16"/>
      <c r="B39" s="4" t="s">
        <v>50</v>
      </c>
      <c r="C39" s="21" t="s">
        <v>45</v>
      </c>
      <c r="D39" s="5">
        <v>0</v>
      </c>
      <c r="E39" s="6">
        <f>IF(D39&lt;1.5,,IF(D39&lt;1.5,,SUM(51.39*(POWER((D39-1.5),1.05)))))</f>
        <v>0</v>
      </c>
      <c r="F39" s="5">
        <v>69.78</v>
      </c>
      <c r="G39" s="6">
        <f>IF(F39&lt;10,,IF(F39&lt;10,,SUM(5.33*(POWER((F39-10),1.1)))))</f>
        <v>479.6657517033087</v>
      </c>
      <c r="H39" s="5">
        <v>8.27</v>
      </c>
      <c r="I39" s="6">
        <f>IF(H39&lt;0.1,,IF(H39&gt;11.5,,SUM(58.015*(POWER((11.5-H39),1.81)))))</f>
        <v>484.3918885550466</v>
      </c>
      <c r="J39" s="7">
        <v>0</v>
      </c>
      <c r="K39" s="6">
        <f>IF(J39&lt;75,,IF(J39&lt;75,,SUM(0.8465*(POWER((J39-75),1.42)))))</f>
        <v>0</v>
      </c>
      <c r="L39" s="8">
        <v>395</v>
      </c>
      <c r="M39" s="6">
        <f>IF(L39&lt;220,,IF(L39&lt;220,,SUM(0.14354*(POWER((L39-220),1.4)))))</f>
        <v>198.25594084806548</v>
      </c>
      <c r="N39" s="9">
        <v>3</v>
      </c>
      <c r="O39" s="10" t="s">
        <v>11</v>
      </c>
      <c r="P39" s="25">
        <v>34.49</v>
      </c>
      <c r="Q39" s="6">
        <f>IF((N39*60+P39)&lt;0.1,,IF((N39*60+P39)&gt;305.5,,SUM(0.08713*(POWER((305.5-(N39*60+P39)),1.85)))))</f>
        <v>366.8449759103682</v>
      </c>
      <c r="R39" s="11">
        <f>SUM(E39,G39,I39,K39,M39,Q39)</f>
        <v>1529.158557016789</v>
      </c>
    </row>
    <row r="40" spans="1:18" ht="12.75">
      <c r="A40" s="16"/>
      <c r="B40" s="4"/>
      <c r="C40" s="21"/>
      <c r="D40" s="5"/>
      <c r="E40" s="6"/>
      <c r="F40" s="5"/>
      <c r="G40" s="6"/>
      <c r="H40" s="5"/>
      <c r="I40" s="6"/>
      <c r="J40" s="7"/>
      <c r="K40" s="6"/>
      <c r="L40" s="8"/>
      <c r="M40" s="6"/>
      <c r="N40" s="9"/>
      <c r="O40" s="10"/>
      <c r="P40" s="25"/>
      <c r="Q40" s="6"/>
      <c r="R40" s="11">
        <f>SUM(R35:R39)-MIN(R35:R39)</f>
        <v>6974.834187893527</v>
      </c>
    </row>
    <row r="41" spans="1:18" ht="12.75">
      <c r="A41" s="17"/>
      <c r="B41" s="14"/>
      <c r="C41" s="22"/>
      <c r="D41" s="15"/>
      <c r="E41" s="7"/>
      <c r="F41" s="15"/>
      <c r="G41" s="7"/>
      <c r="H41" s="15"/>
      <c r="I41" s="7"/>
      <c r="J41" s="7"/>
      <c r="K41" s="7"/>
      <c r="L41" s="14"/>
      <c r="M41" s="7"/>
      <c r="N41" s="9"/>
      <c r="O41" s="10"/>
      <c r="P41" s="26"/>
      <c r="Q41" s="7"/>
      <c r="R41" s="10"/>
    </row>
    <row r="42" spans="1:18" ht="12.75">
      <c r="A42" s="16"/>
      <c r="B42" s="4" t="s">
        <v>52</v>
      </c>
      <c r="C42" s="21" t="s">
        <v>51</v>
      </c>
      <c r="D42" s="5">
        <v>0</v>
      </c>
      <c r="E42" s="6">
        <f>IF(D42&lt;1.5,,IF(D42&lt;1.5,,SUM(51.39*(POWER((D42-1.5),1.05)))))</f>
        <v>0</v>
      </c>
      <c r="F42" s="5">
        <v>65.25</v>
      </c>
      <c r="G42" s="6">
        <f>IF(F42&lt;10,,IF(F42&lt;10,,SUM(5.33*(POWER((F42-10),1.1)))))</f>
        <v>439.837971549891</v>
      </c>
      <c r="H42" s="5">
        <v>8.78</v>
      </c>
      <c r="I42" s="6">
        <f>IF(H42&lt;0.1,,IF(H42&gt;11.5,,SUM(58.015*(POWER((11.5-H42),1.81)))))</f>
        <v>354.9032798250555</v>
      </c>
      <c r="J42" s="7">
        <v>0</v>
      </c>
      <c r="K42" s="6">
        <f>IF(J42&lt;75,,IF(J42&lt;75,,SUM(0.8465*(POWER((J42-75),1.42)))))</f>
        <v>0</v>
      </c>
      <c r="L42" s="8">
        <v>450</v>
      </c>
      <c r="M42" s="6">
        <f>IF(L42&lt;220,,IF(L42&lt;220,,SUM(0.14354*(POWER((L42-220),1.4)))))</f>
        <v>290.66444606070036</v>
      </c>
      <c r="N42" s="9">
        <v>3</v>
      </c>
      <c r="O42" s="10" t="s">
        <v>11</v>
      </c>
      <c r="P42" s="25">
        <v>44.51</v>
      </c>
      <c r="Q42" s="6">
        <f>IF((N42*60+P42)&lt;0.1,,IF((N42*60+P42)&gt;305.5,,SUM(0.08713*(POWER((305.5-(N42*60+P42)),1.85)))))</f>
        <v>295.6417757158573</v>
      </c>
      <c r="R42" s="11">
        <f>SUM(E42,G42,I42,K42,M42,Q42)</f>
        <v>1381.0474731515042</v>
      </c>
    </row>
    <row r="43" spans="1:18" ht="12.75">
      <c r="A43" s="16"/>
      <c r="B43" s="4" t="s">
        <v>53</v>
      </c>
      <c r="C43" s="21" t="s">
        <v>51</v>
      </c>
      <c r="D43" s="5">
        <v>0</v>
      </c>
      <c r="E43" s="6">
        <f>IF(D43&lt;1.5,,IF(D43&lt;1.5,,SUM(51.39*(POWER((D43-1.5),1.05)))))</f>
        <v>0</v>
      </c>
      <c r="F43" s="5">
        <v>70.3</v>
      </c>
      <c r="G43" s="6">
        <f>IF(F43&lt;10,,IF(F43&lt;10,,SUM(5.33*(POWER((F43-10),1.1)))))</f>
        <v>484.25738486740596</v>
      </c>
      <c r="H43" s="5">
        <v>8.67</v>
      </c>
      <c r="I43" s="6">
        <f>IF(H43&lt;0.1,,IF(H43&gt;11.5,,SUM(58.015*(POWER((11.5-H43),1.81)))))</f>
        <v>381.3060928535063</v>
      </c>
      <c r="J43" s="7">
        <v>0</v>
      </c>
      <c r="K43" s="6">
        <f>IF(J43&lt;75,,IF(J43&lt;75,,SUM(0.8465*(POWER((J43-75),1.42)))))</f>
        <v>0</v>
      </c>
      <c r="L43" s="8">
        <v>439</v>
      </c>
      <c r="M43" s="6">
        <f>IF(L43&lt;220,,IF(L43&lt;220,,SUM(0.14354*(POWER((L43-220),1.4)))))</f>
        <v>271.3905384450079</v>
      </c>
      <c r="N43" s="9">
        <v>3</v>
      </c>
      <c r="O43" s="10" t="s">
        <v>11</v>
      </c>
      <c r="P43" s="25">
        <v>45.23</v>
      </c>
      <c r="Q43" s="6">
        <f>IF((N43*60+P43)&lt;0.1,,IF((N43*60+P43)&gt;305.5,,SUM(0.08713*(POWER((305.5-(N43*60+P43)),1.85)))))</f>
        <v>290.7978896915822</v>
      </c>
      <c r="R43" s="11">
        <f>SUM(E43,G43,I43,K43,M43,Q43)</f>
        <v>1427.7519058575024</v>
      </c>
    </row>
    <row r="44" spans="1:18" ht="12.75">
      <c r="A44" s="16" t="s">
        <v>17</v>
      </c>
      <c r="B44" s="4" t="s">
        <v>54</v>
      </c>
      <c r="C44" s="21" t="s">
        <v>51</v>
      </c>
      <c r="D44" s="5">
        <v>0</v>
      </c>
      <c r="E44" s="6">
        <f>IF(D44&lt;1.5,,IF(D44&lt;1.5,,SUM(51.39*(POWER((D44-1.5),1.05)))))</f>
        <v>0</v>
      </c>
      <c r="F44" s="5">
        <v>58.5</v>
      </c>
      <c r="G44" s="6">
        <f>IF(F44&lt;10,,IF(F44&lt;10,,SUM(5.33*(POWER((F44-10),1.1)))))</f>
        <v>381.10366164000345</v>
      </c>
      <c r="H44" s="5">
        <v>8.76</v>
      </c>
      <c r="I44" s="6">
        <f>IF(H44&lt;0.1,,IF(H44&gt;11.5,,SUM(58.015*(POWER((11.5-H44),1.81)))))</f>
        <v>359.6406842541959</v>
      </c>
      <c r="J44" s="7">
        <v>153</v>
      </c>
      <c r="K44" s="6">
        <f>IF(J44&lt;75,,IF(J44&lt;75,,SUM(0.8465*(POWER((J44-75),1.42)))))</f>
        <v>411.52980864715255</v>
      </c>
      <c r="L44" s="8">
        <v>0</v>
      </c>
      <c r="M44" s="6">
        <f>IF(L44&lt;220,,IF(L44&lt;220,,SUM(0.14354*(POWER((L44-220),1.4)))))</f>
        <v>0</v>
      </c>
      <c r="N44" s="9">
        <v>4</v>
      </c>
      <c r="O44" s="10" t="s">
        <v>11</v>
      </c>
      <c r="P44" s="25">
        <v>12.66</v>
      </c>
      <c r="Q44" s="6">
        <f>IF((N44*60+P44)&lt;0.1,,IF((N44*60+P44)&gt;305.5,,SUM(0.08713*(POWER((305.5-(N44*60+P44)),1.85)))))</f>
        <v>134.1679890776335</v>
      </c>
      <c r="R44" s="11">
        <f>SUM(E44,G44,I44,K44,M44,Q44)</f>
        <v>1286.4421436189855</v>
      </c>
    </row>
    <row r="45" spans="1:18" ht="12.75">
      <c r="A45" s="16"/>
      <c r="B45" s="4" t="s">
        <v>55</v>
      </c>
      <c r="C45" s="21" t="s">
        <v>51</v>
      </c>
      <c r="D45" s="5">
        <v>9.8</v>
      </c>
      <c r="E45" s="6">
        <f>IF(D45&lt;1.5,,IF(D45&lt;1.5,,SUM(51.39*(POWER((D45-1.5),1.05)))))</f>
        <v>474.14438809674016</v>
      </c>
      <c r="F45" s="5">
        <v>0</v>
      </c>
      <c r="G45" s="6">
        <f>IF(F45&lt;10,,IF(F45&lt;10,,SUM(5.33*(POWER((F45-10),1.1)))))</f>
        <v>0</v>
      </c>
      <c r="H45" s="5">
        <v>8.12</v>
      </c>
      <c r="I45" s="6">
        <f>IF(H45&lt;0.1,,IF(H45&gt;11.5,,SUM(58.015*(POWER((11.5-H45),1.81)))))</f>
        <v>525.8713662555574</v>
      </c>
      <c r="J45" s="7">
        <v>0</v>
      </c>
      <c r="K45" s="6">
        <f>IF(J45&lt;75,,IF(J45&lt;75,,SUM(0.8465*(POWER((J45-75),1.42)))))</f>
        <v>0</v>
      </c>
      <c r="L45" s="8">
        <v>502</v>
      </c>
      <c r="M45" s="6">
        <f>IF(L45&lt;220,,IF(L45&lt;220,,SUM(0.14354*(POWER((L45-220),1.4)))))</f>
        <v>386.65327543355215</v>
      </c>
      <c r="N45" s="9">
        <v>3</v>
      </c>
      <c r="O45" s="10" t="s">
        <v>11</v>
      </c>
      <c r="P45" s="25">
        <v>34.89</v>
      </c>
      <c r="Q45" s="6">
        <f>IF((N45*60+P45)&lt;0.1,,IF((N45*60+P45)&gt;305.5,,SUM(0.08713*(POWER((305.5-(N45*60+P45)),1.85)))))</f>
        <v>363.867741613287</v>
      </c>
      <c r="R45" s="11">
        <f>SUM(E45,G45,I45,K45,M45,Q45)</f>
        <v>1750.5367713991368</v>
      </c>
    </row>
    <row r="46" spans="1:18" ht="12.75">
      <c r="A46" s="16"/>
      <c r="B46" s="4" t="s">
        <v>56</v>
      </c>
      <c r="C46" s="21" t="s">
        <v>51</v>
      </c>
      <c r="D46" s="5">
        <v>7.61</v>
      </c>
      <c r="E46" s="6">
        <f>IF(D46&lt;1.5,,IF(D46&lt;1.5,,SUM(51.39*(POWER((D46-1.5),1.05)))))</f>
        <v>343.7335223488907</v>
      </c>
      <c r="F46" s="5">
        <v>0</v>
      </c>
      <c r="G46" s="6">
        <f>IF(F46&lt;10,,IF(F46&lt;10,,SUM(5.33*(POWER((F46-10),1.1)))))</f>
        <v>0</v>
      </c>
      <c r="H46" s="5">
        <v>8.64</v>
      </c>
      <c r="I46" s="6">
        <f>IF(H46&lt;0.1,,IF(H46&gt;11.5,,SUM(58.015*(POWER((11.5-H46),1.81)))))</f>
        <v>388.6537089313738</v>
      </c>
      <c r="J46" s="7">
        <v>138</v>
      </c>
      <c r="K46" s="6">
        <f>IF(J46&lt;75,,IF(J46&lt;75,,SUM(0.8465*(POWER((J46-75),1.42)))))</f>
        <v>303.8719009255697</v>
      </c>
      <c r="L46" s="8">
        <v>0</v>
      </c>
      <c r="M46" s="6">
        <f>IF(L46&lt;220,,IF(L46&lt;220,,SUM(0.14354*(POWER((L46-220),1.4)))))</f>
        <v>0</v>
      </c>
      <c r="N46" s="9">
        <v>3</v>
      </c>
      <c r="O46" s="10" t="s">
        <v>11</v>
      </c>
      <c r="P46" s="25">
        <v>38.29</v>
      </c>
      <c r="Q46" s="6">
        <f>IF((N46*60+P46)&lt;0.1,,IF((N46*60+P46)&gt;305.5,,SUM(0.08713*(POWER((305.5-(N46*60+P46)),1.85)))))</f>
        <v>339.01221299078935</v>
      </c>
      <c r="R46" s="11">
        <f>SUM(E46,G46,I46,K46,M46,Q46)</f>
        <v>1375.2713451966235</v>
      </c>
    </row>
    <row r="47" spans="1:18" ht="12.75">
      <c r="A47" s="16"/>
      <c r="B47" s="4"/>
      <c r="C47" s="21"/>
      <c r="D47" s="5"/>
      <c r="E47" s="6"/>
      <c r="F47" s="5"/>
      <c r="G47" s="6"/>
      <c r="H47" s="5"/>
      <c r="I47" s="6"/>
      <c r="J47" s="7"/>
      <c r="K47" s="6"/>
      <c r="L47" s="8"/>
      <c r="M47" s="6"/>
      <c r="N47" s="9"/>
      <c r="O47" s="10"/>
      <c r="P47" s="25"/>
      <c r="Q47" s="6"/>
      <c r="R47" s="11">
        <f>SUM(R42:R46)-MIN(R42:R46)</f>
        <v>5934.607495604767</v>
      </c>
    </row>
    <row r="48" spans="1:18" ht="12.75">
      <c r="A48" s="17"/>
      <c r="B48" s="14"/>
      <c r="C48" s="22"/>
      <c r="D48" s="15"/>
      <c r="E48" s="7"/>
      <c r="F48" s="15"/>
      <c r="G48" s="7"/>
      <c r="H48" s="15"/>
      <c r="I48" s="7"/>
      <c r="J48" s="7"/>
      <c r="K48" s="7"/>
      <c r="L48" s="14"/>
      <c r="M48" s="7"/>
      <c r="N48" s="9"/>
      <c r="O48" s="10"/>
      <c r="P48" s="26"/>
      <c r="Q48" s="7"/>
      <c r="R48" s="10"/>
    </row>
    <row r="49" spans="1:18" ht="12.75">
      <c r="A49" s="16"/>
      <c r="B49" s="4" t="s">
        <v>58</v>
      </c>
      <c r="C49" s="21" t="s">
        <v>57</v>
      </c>
      <c r="D49" s="5">
        <v>0</v>
      </c>
      <c r="E49" s="6">
        <f>IF(D49&lt;1.5,,IF(D49&lt;1.5,,SUM(51.39*(POWER((D49-1.5),1.05)))))</f>
        <v>0</v>
      </c>
      <c r="F49" s="5">
        <v>56.83</v>
      </c>
      <c r="G49" s="6">
        <f>IF(F49&lt;10,,IF(F49&lt;10,,SUM(5.33*(POWER((F49-10),1.1)))))</f>
        <v>366.6939819946746</v>
      </c>
      <c r="H49" s="5">
        <v>8.16</v>
      </c>
      <c r="I49" s="6">
        <f>IF(H49&lt;0.1,,IF(H49&gt;11.5,,SUM(58.015*(POWER((11.5-H49),1.81)))))</f>
        <v>514.6611682713176</v>
      </c>
      <c r="J49" s="7">
        <v>141</v>
      </c>
      <c r="K49" s="6">
        <f>IF(J49&lt;75,,IF(J49&lt;75,,SUM(0.8465*(POWER((J49-75),1.42)))))</f>
        <v>324.6230478038537</v>
      </c>
      <c r="L49" s="8">
        <v>0</v>
      </c>
      <c r="M49" s="6">
        <f>IF(L49&lt;220,,IF(L49&lt;220,,SUM(0.14354*(POWER((L49-220),1.4)))))</f>
        <v>0</v>
      </c>
      <c r="N49" s="9">
        <v>3</v>
      </c>
      <c r="O49" s="10" t="s">
        <v>11</v>
      </c>
      <c r="P49" s="25">
        <v>43.2</v>
      </c>
      <c r="Q49" s="6">
        <f>IF((N49*60+P49)&lt;0.1,,IF((N49*60+P49)&gt;305.5,,SUM(0.08713*(POWER((305.5-(N49*60+P49)),1.85)))))</f>
        <v>304.5491622426241</v>
      </c>
      <c r="R49" s="11">
        <f>SUM(E49,G49,I49,K49,M49,Q49)</f>
        <v>1510.52736031247</v>
      </c>
    </row>
    <row r="50" spans="1:18" ht="12.75">
      <c r="A50" s="16"/>
      <c r="B50" s="4" t="s">
        <v>59</v>
      </c>
      <c r="C50" s="21" t="s">
        <v>57</v>
      </c>
      <c r="D50" s="5">
        <v>9.83</v>
      </c>
      <c r="E50" s="6">
        <f>IF(D50&lt;1.5,,IF(D50&lt;1.5,,SUM(51.39*(POWER((D50-1.5),1.05)))))</f>
        <v>475.9440141546646</v>
      </c>
      <c r="F50" s="5">
        <v>0</v>
      </c>
      <c r="G50" s="6">
        <f>IF(F50&lt;10,,IF(F50&lt;10,,SUM(5.33*(POWER((F50-10),1.1)))))</f>
        <v>0</v>
      </c>
      <c r="H50" s="5">
        <v>8.3</v>
      </c>
      <c r="I50" s="6">
        <f>IF(H50&lt;0.1,,IF(H50&gt;11.5,,SUM(58.015*(POWER((11.5-H50),1.81)))))</f>
        <v>476.2793555768389</v>
      </c>
      <c r="J50" s="7">
        <v>144</v>
      </c>
      <c r="K50" s="6">
        <f>IF(J50&lt;75,,IF(J50&lt;75,,SUM(0.8465*(POWER((J50-75),1.42)))))</f>
        <v>345.77426855123963</v>
      </c>
      <c r="L50" s="8">
        <v>0</v>
      </c>
      <c r="M50" s="6">
        <f>IF(L50&lt;220,,IF(L50&lt;220,,SUM(0.14354*(POWER((L50-220),1.4)))))</f>
        <v>0</v>
      </c>
      <c r="N50" s="9">
        <v>3</v>
      </c>
      <c r="O50" s="10" t="s">
        <v>11</v>
      </c>
      <c r="P50" s="25">
        <v>32.61</v>
      </c>
      <c r="Q50" s="6">
        <f>IF((N50*60+P50)&lt;0.1,,IF((N50*60+P50)&gt;305.5,,SUM(0.08713*(POWER((305.5-(N50*60+P50)),1.85)))))</f>
        <v>380.98712139784544</v>
      </c>
      <c r="R50" s="11">
        <f>SUM(E50,G50,I50,K50,M50,Q50)</f>
        <v>1678.9847596805885</v>
      </c>
    </row>
    <row r="51" spans="1:18" ht="12.75">
      <c r="A51" s="16" t="s">
        <v>15</v>
      </c>
      <c r="B51" s="4"/>
      <c r="C51" s="21"/>
      <c r="D51" s="5"/>
      <c r="E51" s="6">
        <f>IF(D51&lt;1.5,,IF(D51&lt;1.5,,SUM(51.39*(POWER((D51-1.5),1.05)))))</f>
        <v>0</v>
      </c>
      <c r="F51" s="5"/>
      <c r="G51" s="6">
        <f>IF(F51&lt;10,,IF(F51&lt;10,,SUM(5.33*(POWER((F51-10),1.1)))))</f>
        <v>0</v>
      </c>
      <c r="H51" s="5"/>
      <c r="I51" s="6">
        <f>IF(H51&lt;0.1,,IF(H51&gt;11.5,,SUM(58.015*(POWER((11.5-H51),1.81)))))</f>
        <v>0</v>
      </c>
      <c r="J51" s="7"/>
      <c r="K51" s="6">
        <f>IF(J51&lt;75,,IF(J51&lt;75,,SUM(0.8465*(POWER((J51-75),1.42)))))</f>
        <v>0</v>
      </c>
      <c r="L51" s="8"/>
      <c r="M51" s="6">
        <f>IF(L51&lt;220,,IF(L51&lt;220,,SUM(0.14354*(POWER((L51-220),1.4)))))</f>
        <v>0</v>
      </c>
      <c r="N51" s="9"/>
      <c r="O51" s="10" t="s">
        <v>11</v>
      </c>
      <c r="P51" s="25"/>
      <c r="Q51" s="6">
        <f>IF((N51*60+P51)&lt;0.1,,IF((N51*60+P51)&gt;305.5,,SUM(0.08713*(POWER((305.5-(N51*60+P51)),1.85)))))</f>
        <v>0</v>
      </c>
      <c r="R51" s="11">
        <f>SUM(E51,G51,I51,K51,M51,Q51)</f>
        <v>0</v>
      </c>
    </row>
    <row r="52" spans="1:18" ht="12.75">
      <c r="A52" s="16"/>
      <c r="B52" s="4" t="s">
        <v>60</v>
      </c>
      <c r="C52" s="21" t="s">
        <v>57</v>
      </c>
      <c r="D52" s="5">
        <v>0</v>
      </c>
      <c r="E52" s="6">
        <f>IF(D52&lt;1.5,,IF(D52&lt;1.5,,SUM(51.39*(POWER((D52-1.5),1.05)))))</f>
        <v>0</v>
      </c>
      <c r="F52" s="5">
        <v>48</v>
      </c>
      <c r="G52" s="6">
        <f>IF(F52&lt;10,,IF(F52&lt;10,,SUM(5.33*(POWER((F52-10),1.1)))))</f>
        <v>291.39974360182003</v>
      </c>
      <c r="H52" s="5">
        <v>8.49</v>
      </c>
      <c r="I52" s="6">
        <f>IF(H52&lt;0.1,,IF(H52&gt;11.5,,SUM(58.015*(POWER((11.5-H52),1.81)))))</f>
        <v>426.3297638493336</v>
      </c>
      <c r="J52" s="7">
        <v>0</v>
      </c>
      <c r="K52" s="6">
        <f>IF(J52&lt;75,,IF(J52&lt;75,,SUM(0.8465*(POWER((J52-75),1.42)))))</f>
        <v>0</v>
      </c>
      <c r="L52" s="8">
        <v>440</v>
      </c>
      <c r="M52" s="6">
        <f>IF(L52&lt;220,,IF(L52&lt;220,,SUM(0.14354*(POWER((L52-220),1.4)))))</f>
        <v>273.1270380836266</v>
      </c>
      <c r="N52" s="9">
        <v>3</v>
      </c>
      <c r="O52" s="10" t="s">
        <v>11</v>
      </c>
      <c r="P52" s="25">
        <v>31.84</v>
      </c>
      <c r="Q52" s="6">
        <f>IF((N52*60+P52)&lt;0.1,,IF((N52*60+P52)&gt;305.5,,SUM(0.08713*(POWER((305.5-(N52*60+P52)),1.85)))))</f>
        <v>386.8502643010698</v>
      </c>
      <c r="R52" s="11">
        <f>SUM(E52,G52,I52,K52,M52,Q52)</f>
        <v>1377.70680983585</v>
      </c>
    </row>
    <row r="53" spans="1:18" ht="12.75">
      <c r="A53" s="16"/>
      <c r="B53" s="4" t="s">
        <v>61</v>
      </c>
      <c r="C53" s="21" t="s">
        <v>57</v>
      </c>
      <c r="D53" s="5">
        <v>8.67</v>
      </c>
      <c r="E53" s="6">
        <f>IF(D53&lt;1.5,,IF(D53&lt;1.5,,SUM(51.39*(POWER((D53-1.5),1.05)))))</f>
        <v>406.60595150955874</v>
      </c>
      <c r="F53" s="5">
        <v>0</v>
      </c>
      <c r="G53" s="6">
        <f>IF(F53&lt;10,,IF(F53&lt;10,,SUM(5.33*(POWER((F53-10),1.1)))))</f>
        <v>0</v>
      </c>
      <c r="H53" s="5">
        <v>7.93</v>
      </c>
      <c r="I53" s="6">
        <f>IF(H53&lt;0.1,,IF(H53&gt;11.5,,SUM(58.015*(POWER((11.5-H53),1.81)))))</f>
        <v>580.5902893091378</v>
      </c>
      <c r="J53" s="7">
        <v>0</v>
      </c>
      <c r="K53" s="6">
        <f>IF(J53&lt;75,,IF(J53&lt;75,,SUM(0.8465*(POWER((J53-75),1.42)))))</f>
        <v>0</v>
      </c>
      <c r="L53" s="8">
        <v>524</v>
      </c>
      <c r="M53" s="6">
        <f>IF(L53&lt;220,,IF(L53&lt;220,,SUM(0.14354*(POWER((L53-220),1.4)))))</f>
        <v>429.5324300050943</v>
      </c>
      <c r="N53" s="9">
        <v>3</v>
      </c>
      <c r="O53" s="10" t="s">
        <v>11</v>
      </c>
      <c r="P53" s="25">
        <v>23.5</v>
      </c>
      <c r="Q53" s="6">
        <f>IF((N53*60+P53)&lt;0.1,,IF((N53*60+P53)&gt;305.5,,SUM(0.08713*(POWER((305.5-(N53*60+P53)),1.85)))))</f>
        <v>452.97896151688394</v>
      </c>
      <c r="R53" s="11">
        <f>SUM(E53,G53,I53,K53,M53,Q53)</f>
        <v>1869.7076323406745</v>
      </c>
    </row>
    <row r="54" spans="1:18" ht="12.75">
      <c r="A54" s="16"/>
      <c r="B54" s="4"/>
      <c r="C54" s="21"/>
      <c r="D54" s="5"/>
      <c r="E54" s="6"/>
      <c r="F54" s="5"/>
      <c r="G54" s="6"/>
      <c r="H54" s="5"/>
      <c r="I54" s="6"/>
      <c r="J54" s="7"/>
      <c r="K54" s="6"/>
      <c r="L54" s="8"/>
      <c r="M54" s="6"/>
      <c r="N54" s="9"/>
      <c r="O54" s="10"/>
      <c r="P54" s="25"/>
      <c r="Q54" s="6"/>
      <c r="R54" s="11">
        <f>SUM(R49:R53)-MIN(R49:R53)</f>
        <v>6436.926562169583</v>
      </c>
    </row>
    <row r="55" spans="1:18" ht="12.75">
      <c r="A55" s="17"/>
      <c r="B55" s="14"/>
      <c r="C55" s="22"/>
      <c r="D55" s="15"/>
      <c r="E55" s="7"/>
      <c r="F55" s="15"/>
      <c r="G55" s="7"/>
      <c r="H55" s="15"/>
      <c r="I55" s="7"/>
      <c r="J55" s="7"/>
      <c r="K55" s="7"/>
      <c r="L55" s="14"/>
      <c r="M55" s="7"/>
      <c r="N55" s="9"/>
      <c r="O55" s="10"/>
      <c r="P55" s="26"/>
      <c r="Q55" s="7"/>
      <c r="R55" s="10"/>
    </row>
    <row r="56" spans="1:18" ht="12.75">
      <c r="A56" s="16"/>
      <c r="B56" s="4" t="s">
        <v>62</v>
      </c>
      <c r="C56" s="21" t="s">
        <v>66</v>
      </c>
      <c r="D56" s="5">
        <v>8.88</v>
      </c>
      <c r="E56" s="6">
        <f>IF(D56&lt;1.5,,IF(D56&lt;1.5,,SUM(51.39*(POWER((D56-1.5),1.05)))))</f>
        <v>419.11943269932374</v>
      </c>
      <c r="F56" s="5">
        <v>0</v>
      </c>
      <c r="G56" s="6">
        <f>IF(F56&lt;10,,IF(F56&lt;10,,SUM(5.33*(POWER((F56-10),1.1)))))</f>
        <v>0</v>
      </c>
      <c r="H56" s="5">
        <v>8.41</v>
      </c>
      <c r="I56" s="6">
        <f>IF(H56&lt;0.1,,IF(H56&gt;11.5,,SUM(58.015*(POWER((11.5-H56),1.81)))))</f>
        <v>447.05931088091853</v>
      </c>
      <c r="J56" s="7">
        <v>162</v>
      </c>
      <c r="K56" s="6">
        <f>IF(J56&lt;75,,IF(J56&lt;75,,SUM(0.8465*(POWER((J56-75),1.42)))))</f>
        <v>480.55632879447955</v>
      </c>
      <c r="L56" s="8">
        <v>0</v>
      </c>
      <c r="M56" s="6">
        <f>IF(L56&lt;220,,IF(L56&lt;220,,SUM(0.14354*(POWER((L56-220),1.4)))))</f>
        <v>0</v>
      </c>
      <c r="N56" s="9">
        <v>4</v>
      </c>
      <c r="O56" s="10" t="s">
        <v>11</v>
      </c>
      <c r="P56" s="25">
        <v>1.46</v>
      </c>
      <c r="Q56" s="6">
        <f>IF((N56*60+P56)&lt;0.1,,IF((N56*60+P56)&gt;305.5,,SUM(0.08713*(POWER((305.5-(N56*60+P56)),1.85)))))</f>
        <v>191.4708485803955</v>
      </c>
      <c r="R56" s="11">
        <f>SUM(E56,G56,I56,K56,M56,Q56)</f>
        <v>1538.2059209551173</v>
      </c>
    </row>
    <row r="57" spans="1:18" ht="12.75">
      <c r="A57" s="16"/>
      <c r="B57" s="4" t="s">
        <v>63</v>
      </c>
      <c r="C57" s="21" t="s">
        <v>66</v>
      </c>
      <c r="D57" s="5">
        <v>8.69</v>
      </c>
      <c r="E57" s="6">
        <f>IF(D57&lt;1.5,,IF(D57&lt;1.5,,SUM(51.39*(POWER((D57-1.5),1.05)))))</f>
        <v>407.79693057573644</v>
      </c>
      <c r="F57" s="5">
        <v>0</v>
      </c>
      <c r="G57" s="6">
        <f>IF(F57&lt;10,,IF(F57&lt;10,,SUM(5.33*(POWER((F57-10),1.1)))))</f>
        <v>0</v>
      </c>
      <c r="H57" s="5">
        <v>8.45</v>
      </c>
      <c r="I57" s="6">
        <f>IF(H57&lt;0.1,,IF(H57&gt;11.5,,SUM(58.015*(POWER((11.5-H57),1.81)))))</f>
        <v>436.63948470417114</v>
      </c>
      <c r="J57" s="7">
        <v>0</v>
      </c>
      <c r="K57" s="6">
        <f>IF(J57&lt;75,,IF(J57&lt;75,,SUM(0.8465*(POWER((J57-75),1.42)))))</f>
        <v>0</v>
      </c>
      <c r="L57" s="8">
        <v>447</v>
      </c>
      <c r="M57" s="6">
        <f>IF(L57&lt;220,,IF(L57&lt;220,,SUM(0.14354*(POWER((L57-220),1.4)))))</f>
        <v>285.37054323177404</v>
      </c>
      <c r="N57" s="9">
        <v>2</v>
      </c>
      <c r="O57" s="10" t="s">
        <v>11</v>
      </c>
      <c r="P57" s="25">
        <v>52.94</v>
      </c>
      <c r="Q57" s="6">
        <f>IF((N57*60+P57)&lt;0.1,,IF((N57*60+P57)&gt;305.5,,SUM(0.08713*(POWER((305.5-(N57*60+P57)),1.85)))))</f>
        <v>735.5815549139634</v>
      </c>
      <c r="R57" s="11">
        <f>SUM(E57,G57,I57,K57,M57,Q57)</f>
        <v>1865.388513425645</v>
      </c>
    </row>
    <row r="58" spans="1:18" ht="12.75">
      <c r="A58" s="16" t="s">
        <v>16</v>
      </c>
      <c r="B58" s="4" t="s">
        <v>64</v>
      </c>
      <c r="C58" s="21" t="s">
        <v>66</v>
      </c>
      <c r="D58" s="5">
        <v>0</v>
      </c>
      <c r="E58" s="6">
        <f>IF(D58&lt;1.5,,IF(D58&lt;1.5,,SUM(51.39*(POWER((D58-1.5),1.05)))))</f>
        <v>0</v>
      </c>
      <c r="F58" s="5">
        <v>54.2</v>
      </c>
      <c r="G58" s="6">
        <f>IF(F58&lt;10,,IF(F58&lt;10,,SUM(5.33*(POWER((F58-10),1.1)))))</f>
        <v>344.1055721824723</v>
      </c>
      <c r="H58" s="5">
        <v>8.27</v>
      </c>
      <c r="I58" s="6">
        <f>IF(H58&lt;0.1,,IF(H58&gt;11.5,,SUM(58.015*(POWER((11.5-H58),1.81)))))</f>
        <v>484.3918885550466</v>
      </c>
      <c r="J58" s="7">
        <v>0</v>
      </c>
      <c r="K58" s="6">
        <f>IF(J58&lt;75,,IF(J58&lt;75,,SUM(0.8465*(POWER((J58-75),1.42)))))</f>
        <v>0</v>
      </c>
      <c r="L58" s="8">
        <v>457</v>
      </c>
      <c r="M58" s="6">
        <f>IF(L58&lt;220,,IF(L58&lt;220,,SUM(0.14354*(POWER((L58-220),1.4)))))</f>
        <v>303.124211547809</v>
      </c>
      <c r="N58" s="9">
        <v>3</v>
      </c>
      <c r="O58" s="10" t="s">
        <v>11</v>
      </c>
      <c r="P58" s="25">
        <v>13.25</v>
      </c>
      <c r="Q58" s="6">
        <f>IF((N58*60+P58)&lt;0.1,,IF((N58*60+P58)&gt;305.5,,SUM(0.08713*(POWER((305.5-(N58*60+P58)),1.85)))))</f>
        <v>540.7698386857169</v>
      </c>
      <c r="R58" s="11">
        <f>SUM(E58,G58,I58,K58,M58,Q58)</f>
        <v>1672.3915109710447</v>
      </c>
    </row>
    <row r="59" spans="1:18" ht="12.75">
      <c r="A59" s="16"/>
      <c r="B59" s="4" t="s">
        <v>65</v>
      </c>
      <c r="C59" s="21" t="s">
        <v>66</v>
      </c>
      <c r="D59" s="5">
        <v>0</v>
      </c>
      <c r="E59" s="6">
        <f>IF(D59&lt;1.5,,IF(D59&lt;1.5,,SUM(51.39*(POWER((D59-1.5),1.05)))))</f>
        <v>0</v>
      </c>
      <c r="F59" s="5">
        <v>45.77</v>
      </c>
      <c r="G59" s="6">
        <f>IF(F59&lt;10,,IF(F59&lt;10,,SUM(5.33*(POWER((F59-10),1.1)))))</f>
        <v>272.6453173865305</v>
      </c>
      <c r="H59" s="5">
        <v>8.38</v>
      </c>
      <c r="I59" s="6">
        <f>IF(H59&lt;0.1,,IF(H59&gt;11.5,,SUM(58.015*(POWER((11.5-H59),1.81)))))</f>
        <v>454.94627319840424</v>
      </c>
      <c r="J59" s="7">
        <v>147</v>
      </c>
      <c r="K59" s="6">
        <f>IF(J59&lt;75,,IF(J59&lt;75,,SUM(0.8465*(POWER((J59-75),1.42)))))</f>
        <v>367.31537504735894</v>
      </c>
      <c r="L59" s="8">
        <v>0</v>
      </c>
      <c r="M59" s="6">
        <f>IF(L59&lt;220,,IF(L59&lt;220,,SUM(0.14354*(POWER((L59-220),1.4)))))</f>
        <v>0</v>
      </c>
      <c r="N59" s="9">
        <v>4</v>
      </c>
      <c r="O59" s="10" t="s">
        <v>11</v>
      </c>
      <c r="P59" s="25">
        <v>1.38</v>
      </c>
      <c r="Q59" s="6">
        <f>IF((N59*60+P59)&lt;0.1,,IF((N59*60+P59)&gt;305.5,,SUM(0.08713*(POWER((305.5-(N59*60+P59)),1.85)))))</f>
        <v>191.91358327188328</v>
      </c>
      <c r="R59" s="11">
        <f>SUM(E59,G59,I59,K59,M59,Q59)</f>
        <v>1286.8205489041768</v>
      </c>
    </row>
    <row r="60" spans="1:18" ht="12.75">
      <c r="A60" s="16"/>
      <c r="B60" s="4" t="s">
        <v>67</v>
      </c>
      <c r="C60" s="21" t="s">
        <v>66</v>
      </c>
      <c r="D60" s="5">
        <v>0</v>
      </c>
      <c r="E60" s="6">
        <f>IF(D60&lt;1.5,,IF(D60&lt;1.5,,SUM(51.39*(POWER((D60-1.5),1.05)))))</f>
        <v>0</v>
      </c>
      <c r="F60" s="5">
        <v>38.77</v>
      </c>
      <c r="G60" s="6">
        <f>IF(F60&lt;10,,IF(F60&lt;10,,SUM(5.33*(POWER((F60-10),1.1)))))</f>
        <v>214.56607513016115</v>
      </c>
      <c r="H60" s="5">
        <v>8.67</v>
      </c>
      <c r="I60" s="6">
        <f>IF(H60&lt;0.1,,IF(H60&gt;11.5,,SUM(58.015*(POWER((11.5-H60),1.81)))))</f>
        <v>381.3060928535063</v>
      </c>
      <c r="J60" s="7">
        <v>0</v>
      </c>
      <c r="K60" s="6">
        <f>IF(J60&lt;75,,IF(J60&lt;75,,SUM(0.8465*(POWER((J60-75),1.42)))))</f>
        <v>0</v>
      </c>
      <c r="L60" s="8">
        <v>403</v>
      </c>
      <c r="M60" s="6">
        <f>IF(L60&lt;220,,IF(L60&lt;220,,SUM(0.14354*(POWER((L60-220),1.4)))))</f>
        <v>211.05928741089824</v>
      </c>
      <c r="N60" s="9">
        <v>3</v>
      </c>
      <c r="O60" s="10" t="s">
        <v>11</v>
      </c>
      <c r="P60" s="25">
        <v>24.71</v>
      </c>
      <c r="Q60" s="6">
        <f>IF((N60*60+P60)&lt;0.1,,IF((N60*60+P60)&gt;305.5,,SUM(0.08713*(POWER((305.5-(N60*60+P60)),1.85)))))</f>
        <v>443.08799930156465</v>
      </c>
      <c r="R60" s="11">
        <f>SUM(E60,G60,I60,K60,M60,Q60)</f>
        <v>1250.0194546961302</v>
      </c>
    </row>
    <row r="61" spans="1:18" ht="12.75">
      <c r="A61" s="16"/>
      <c r="B61" s="4"/>
      <c r="C61" s="21"/>
      <c r="D61" s="5"/>
      <c r="E61" s="6"/>
      <c r="F61" s="5"/>
      <c r="G61" s="6"/>
      <c r="H61" s="5"/>
      <c r="I61" s="6"/>
      <c r="J61" s="7"/>
      <c r="K61" s="6"/>
      <c r="L61" s="8"/>
      <c r="M61" s="6"/>
      <c r="N61" s="9"/>
      <c r="O61" s="10"/>
      <c r="P61" s="25"/>
      <c r="Q61" s="6"/>
      <c r="R61" s="11">
        <f>SUM(R56:R60)-MIN(R56:R60)</f>
        <v>6362.806494255984</v>
      </c>
    </row>
    <row r="62" spans="1:10" ht="12.75">
      <c r="A62" s="12"/>
      <c r="C62" s="23"/>
      <c r="J62" s="13"/>
    </row>
    <row r="63" spans="1:10" ht="12.75">
      <c r="A63" s="12"/>
      <c r="C63" s="23"/>
      <c r="J63" s="13"/>
    </row>
    <row r="64" spans="1:10" ht="12.75">
      <c r="A64" s="12"/>
      <c r="B64" s="36" t="s">
        <v>21</v>
      </c>
      <c r="C64" s="37"/>
      <c r="D64" s="36"/>
      <c r="J64" s="13"/>
    </row>
    <row r="65" spans="1:10" ht="12.75">
      <c r="A65" s="12"/>
      <c r="B65" s="36"/>
      <c r="C65" s="37"/>
      <c r="D65" s="36"/>
      <c r="J65" s="13"/>
    </row>
    <row r="66" spans="1:10" ht="12.75">
      <c r="A66" s="40" t="s">
        <v>13</v>
      </c>
      <c r="B66" s="36" t="s">
        <v>45</v>
      </c>
      <c r="C66" s="44">
        <v>6974.834187893527</v>
      </c>
      <c r="D66" s="38"/>
      <c r="J66" s="13"/>
    </row>
    <row r="67" spans="1:10" ht="12.75">
      <c r="A67" s="45" t="s">
        <v>12</v>
      </c>
      <c r="B67" s="46" t="s">
        <v>40</v>
      </c>
      <c r="C67" s="47">
        <v>6835.1997575400155</v>
      </c>
      <c r="D67" s="38"/>
      <c r="J67" s="13"/>
    </row>
    <row r="68" spans="1:10" ht="12.75">
      <c r="A68" s="45" t="s">
        <v>14</v>
      </c>
      <c r="B68" s="46" t="s">
        <v>35</v>
      </c>
      <c r="C68" s="47">
        <v>6752.819883247126</v>
      </c>
      <c r="D68" s="38"/>
      <c r="J68" s="13"/>
    </row>
    <row r="69" spans="1:10" ht="12.75">
      <c r="A69" s="45" t="s">
        <v>15</v>
      </c>
      <c r="B69" s="46" t="s">
        <v>57</v>
      </c>
      <c r="C69" s="47">
        <v>6436.926562169583</v>
      </c>
      <c r="D69" s="38"/>
      <c r="J69" s="13"/>
    </row>
    <row r="70" spans="1:10" ht="12.75">
      <c r="A70" s="45" t="s">
        <v>16</v>
      </c>
      <c r="B70" s="46" t="s">
        <v>66</v>
      </c>
      <c r="C70" s="47">
        <v>6362.806494255984</v>
      </c>
      <c r="D70" s="38"/>
      <c r="J70" s="13"/>
    </row>
    <row r="71" spans="1:10" ht="12.75">
      <c r="A71" s="45" t="s">
        <v>17</v>
      </c>
      <c r="B71" s="46" t="s">
        <v>51</v>
      </c>
      <c r="C71" s="47">
        <v>5934.607495604767</v>
      </c>
      <c r="D71" s="38"/>
      <c r="J71" s="13"/>
    </row>
    <row r="72" spans="1:10" ht="12.75">
      <c r="A72" s="45" t="s">
        <v>18</v>
      </c>
      <c r="B72" s="46" t="s">
        <v>31</v>
      </c>
      <c r="C72" s="47">
        <v>5509.933567608179</v>
      </c>
      <c r="D72" s="38"/>
      <c r="J72" s="13"/>
    </row>
    <row r="73" spans="1:10" ht="12.75">
      <c r="A73" s="45" t="s">
        <v>19</v>
      </c>
      <c r="B73" s="46" t="s">
        <v>27</v>
      </c>
      <c r="C73" s="47">
        <v>5390.459120020436</v>
      </c>
      <c r="D73" s="38"/>
      <c r="J73" s="13"/>
    </row>
    <row r="74" spans="1:10" ht="12.75">
      <c r="A74" s="12"/>
      <c r="C74" s="23"/>
      <c r="D74" s="35"/>
      <c r="J74" s="13"/>
    </row>
    <row r="75" spans="1:10" ht="12.75">
      <c r="A75" s="12"/>
      <c r="C75" s="20"/>
      <c r="J75" s="13"/>
    </row>
    <row r="76" spans="1:10" ht="12.75">
      <c r="A76" s="12"/>
      <c r="C76" s="20"/>
      <c r="J76" s="13"/>
    </row>
    <row r="77" spans="1:10" ht="12.75">
      <c r="A77" s="12"/>
      <c r="C77" s="20"/>
      <c r="J77" s="13"/>
    </row>
    <row r="78" spans="1:10" ht="12.75">
      <c r="A78" s="12"/>
      <c r="J78" s="13"/>
    </row>
    <row r="79" spans="1:10" ht="12.75">
      <c r="A79" s="12"/>
      <c r="J79" s="13"/>
    </row>
    <row r="80" spans="1:10" ht="12.75">
      <c r="A80" s="12"/>
      <c r="J80" s="13"/>
    </row>
    <row r="81" spans="1:10" ht="12.75">
      <c r="A81" s="12"/>
      <c r="J81" s="13"/>
    </row>
    <row r="82" spans="1:10" ht="12.75">
      <c r="A82" s="12"/>
      <c r="J82" s="13"/>
    </row>
    <row r="83" spans="1:10" ht="12.75">
      <c r="A83" s="12"/>
      <c r="J83" s="13"/>
    </row>
    <row r="84" spans="1:10" ht="12.75">
      <c r="A84" s="12"/>
      <c r="J84" s="13"/>
    </row>
    <row r="85" spans="1:10" ht="12.75">
      <c r="A85" s="12"/>
      <c r="J85" s="13"/>
    </row>
    <row r="86" spans="1:10" ht="12.75">
      <c r="A86" s="12"/>
      <c r="J86" s="13"/>
    </row>
    <row r="87" spans="1:10" ht="12.75">
      <c r="A87" s="12"/>
      <c r="J87" s="13"/>
    </row>
    <row r="88" spans="1:10" ht="12.75">
      <c r="A88" s="12"/>
      <c r="J88" s="13"/>
    </row>
    <row r="89" spans="1:10" ht="12.75">
      <c r="A89" s="12"/>
      <c r="J89" s="13"/>
    </row>
    <row r="90" spans="1:10" ht="12.75">
      <c r="A90" s="12"/>
      <c r="J90" s="13"/>
    </row>
    <row r="91" spans="1:10" ht="12.75">
      <c r="A91" s="12"/>
      <c r="J91" s="13"/>
    </row>
    <row r="92" spans="1:10" ht="12.75">
      <c r="A92" s="12"/>
      <c r="J92" s="13"/>
    </row>
    <row r="93" spans="1:10" ht="12.75">
      <c r="A93" s="12"/>
      <c r="J93" s="13"/>
    </row>
    <row r="94" spans="1:10" ht="12.75">
      <c r="A94" s="12"/>
      <c r="J94" s="13"/>
    </row>
    <row r="95" spans="1:10" ht="12.75">
      <c r="A95" s="12"/>
      <c r="J95" s="13"/>
    </row>
    <row r="96" spans="1:10" ht="12.75">
      <c r="A96" s="12"/>
      <c r="J96" s="13"/>
    </row>
    <row r="97" spans="1:10" ht="12.75">
      <c r="A97" s="12"/>
      <c r="J97" s="13"/>
    </row>
    <row r="98" spans="1:10" ht="12.75">
      <c r="A98" s="12"/>
      <c r="J98" s="13"/>
    </row>
    <row r="99" spans="1:10" ht="12.75">
      <c r="A99" s="12"/>
      <c r="J99" s="13"/>
    </row>
    <row r="100" spans="1:10" ht="12.75">
      <c r="A100" s="12"/>
      <c r="J100" s="13"/>
    </row>
    <row r="101" spans="1:10" ht="12.75">
      <c r="A101" s="12"/>
      <c r="J101" s="13"/>
    </row>
    <row r="102" spans="1:10" ht="12.75">
      <c r="A102" s="12"/>
      <c r="J102" s="13"/>
    </row>
    <row r="103" spans="1:10" ht="12.75">
      <c r="A103" s="12"/>
      <c r="J103" s="13"/>
    </row>
    <row r="104" spans="1:10" ht="12.75">
      <c r="A104" s="12"/>
      <c r="J104" s="13"/>
    </row>
    <row r="105" spans="1:10" ht="12.75">
      <c r="A105" s="12"/>
      <c r="J105" s="13"/>
    </row>
    <row r="106" spans="1:10" ht="12.75">
      <c r="A106" s="12"/>
      <c r="J106" s="13"/>
    </row>
    <row r="107" spans="1:10" ht="12.75">
      <c r="A107" s="12"/>
      <c r="J107" s="13"/>
    </row>
    <row r="108" spans="1:10" ht="12.75">
      <c r="A108" s="12"/>
      <c r="J108" s="13"/>
    </row>
    <row r="109" spans="1:10" ht="12.75">
      <c r="A109" s="12"/>
      <c r="J109" s="13"/>
    </row>
    <row r="110" spans="1:10" ht="12.75">
      <c r="A110" s="12"/>
      <c r="J110" s="13"/>
    </row>
    <row r="111" spans="1:10" ht="12.75">
      <c r="A111" s="12"/>
      <c r="J111" s="13"/>
    </row>
    <row r="112" spans="1:10" ht="12.75">
      <c r="A112" s="12"/>
      <c r="J112" s="13"/>
    </row>
    <row r="113" spans="1:10" ht="12.75">
      <c r="A113" s="12"/>
      <c r="J113" s="13"/>
    </row>
    <row r="114" spans="1:10" ht="12.75">
      <c r="A114" s="12"/>
      <c r="J114" s="13"/>
    </row>
    <row r="115" spans="1:10" ht="12.75">
      <c r="A115" s="12"/>
      <c r="J115" s="13"/>
    </row>
    <row r="116" spans="1:10" ht="12.75">
      <c r="A116" s="12"/>
      <c r="J116" s="13"/>
    </row>
    <row r="117" spans="1:10" ht="12.75">
      <c r="A117" s="12"/>
      <c r="J117" s="13"/>
    </row>
    <row r="118" spans="1:10" ht="12.75">
      <c r="A118" s="12"/>
      <c r="J118" s="13"/>
    </row>
    <row r="119" spans="1:10" ht="12.75">
      <c r="A119" s="12"/>
      <c r="J119" s="13"/>
    </row>
    <row r="120" spans="1:10" ht="12.75">
      <c r="A120" s="12"/>
      <c r="J120" s="13"/>
    </row>
    <row r="121" spans="1:10" ht="12.75">
      <c r="A121" s="12"/>
      <c r="J121" s="13"/>
    </row>
    <row r="122" spans="1:10" ht="12.75">
      <c r="A122" s="12"/>
      <c r="J122" s="13"/>
    </row>
    <row r="123" spans="1:10" ht="12.75">
      <c r="A123" s="12"/>
      <c r="J123" s="13"/>
    </row>
    <row r="124" spans="1:10" ht="12.75">
      <c r="A124" s="12"/>
      <c r="J124" s="13"/>
    </row>
    <row r="125" spans="1:10" ht="12.75">
      <c r="A125" s="12"/>
      <c r="J125" s="13"/>
    </row>
    <row r="126" spans="1:10" ht="12.75">
      <c r="A126" s="12"/>
      <c r="J126" s="13"/>
    </row>
    <row r="127" spans="1:10" ht="12.75">
      <c r="A127" s="12"/>
      <c r="J127" s="13"/>
    </row>
    <row r="128" spans="1:10" ht="12.75">
      <c r="A128" s="12"/>
      <c r="J128" s="13"/>
    </row>
    <row r="129" spans="1:10" ht="12.75">
      <c r="A129" s="12"/>
      <c r="J129" s="13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</sheetData>
  <sheetProtection/>
  <mergeCells count="1">
    <mergeCell ref="N6:P6"/>
  </mergeCells>
  <printOptions/>
  <pageMargins left="0.41" right="0.6" top="0.37" bottom="0.5" header="0.34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I54" sqref="I54"/>
    </sheetView>
  </sheetViews>
  <sheetFormatPr defaultColWidth="9.00390625" defaultRowHeight="12.75"/>
  <cols>
    <col min="1" max="1" width="5.875" style="13" customWidth="1"/>
    <col min="2" max="2" width="27.75390625" style="13" customWidth="1"/>
    <col min="3" max="3" width="23.625" style="13" customWidth="1"/>
    <col min="4" max="4" width="10.375" style="13" customWidth="1"/>
    <col min="5" max="5" width="10.125" style="13" customWidth="1"/>
    <col min="6" max="7" width="9.125" style="13" customWidth="1"/>
    <col min="8" max="8" width="10.125" style="13" customWidth="1"/>
    <col min="9" max="16384" width="9.125" style="13" customWidth="1"/>
  </cols>
  <sheetData>
    <row r="1" ht="15.75">
      <c r="B1" s="28" t="s">
        <v>23</v>
      </c>
    </row>
    <row r="4" spans="1:5" ht="15">
      <c r="A4" s="27"/>
      <c r="B4" s="14" t="s">
        <v>52</v>
      </c>
      <c r="C4" s="14" t="s">
        <v>51</v>
      </c>
      <c r="D4" s="14"/>
      <c r="E4" s="14"/>
    </row>
    <row r="5" spans="1:5" ht="15">
      <c r="A5" s="27"/>
      <c r="B5" s="14" t="s">
        <v>43</v>
      </c>
      <c r="C5" s="14" t="s">
        <v>40</v>
      </c>
      <c r="D5" s="14"/>
      <c r="E5" s="14"/>
    </row>
    <row r="6" spans="1:5" ht="15.75">
      <c r="A6" s="28" t="s">
        <v>13</v>
      </c>
      <c r="B6" s="14" t="s">
        <v>44</v>
      </c>
      <c r="C6" s="14" t="s">
        <v>40</v>
      </c>
      <c r="D6" s="14"/>
      <c r="E6" s="14"/>
    </row>
    <row r="7" spans="1:5" ht="15">
      <c r="A7" s="27"/>
      <c r="B7" s="14" t="s">
        <v>65</v>
      </c>
      <c r="C7" s="14" t="s">
        <v>66</v>
      </c>
      <c r="D7" s="14"/>
      <c r="E7" s="14"/>
    </row>
    <row r="8" spans="1:5" ht="15">
      <c r="A8" s="27"/>
      <c r="B8" s="14" t="s">
        <v>63</v>
      </c>
      <c r="C8" s="14" t="s">
        <v>66</v>
      </c>
      <c r="D8" s="14"/>
      <c r="E8" s="14"/>
    </row>
    <row r="9" spans="1:5" ht="15">
      <c r="A9" s="27"/>
      <c r="B9" s="14"/>
      <c r="C9" s="22"/>
      <c r="D9" s="14"/>
      <c r="E9" s="14"/>
    </row>
    <row r="10" spans="1:5" ht="15">
      <c r="A10" s="27"/>
      <c r="B10" s="14"/>
      <c r="C10" s="14"/>
      <c r="D10" s="14"/>
      <c r="E10" s="14"/>
    </row>
    <row r="11" spans="1:5" ht="15">
      <c r="A11" s="27"/>
      <c r="B11" s="14" t="s">
        <v>62</v>
      </c>
      <c r="C11" s="14" t="s">
        <v>66</v>
      </c>
      <c r="D11" s="14"/>
      <c r="E11" s="14"/>
    </row>
    <row r="12" spans="1:5" ht="15">
      <c r="A12" s="27"/>
      <c r="B12" s="14" t="s">
        <v>56</v>
      </c>
      <c r="C12" s="14" t="s">
        <v>51</v>
      </c>
      <c r="D12" s="14"/>
      <c r="E12" s="14"/>
    </row>
    <row r="13" spans="1:5" ht="15">
      <c r="A13" s="27" t="s">
        <v>12</v>
      </c>
      <c r="B13" s="14" t="s">
        <v>48</v>
      </c>
      <c r="C13" s="14" t="s">
        <v>45</v>
      </c>
      <c r="D13" s="14"/>
      <c r="E13" s="14"/>
    </row>
    <row r="14" spans="1:5" ht="15">
      <c r="A14" s="27"/>
      <c r="B14" s="14" t="s">
        <v>55</v>
      </c>
      <c r="C14" s="14" t="s">
        <v>51</v>
      </c>
      <c r="D14" s="14"/>
      <c r="E14" s="14"/>
    </row>
    <row r="15" spans="1:5" ht="15">
      <c r="A15" s="27"/>
      <c r="B15" s="14" t="s">
        <v>61</v>
      </c>
      <c r="C15" s="22" t="s">
        <v>57</v>
      </c>
      <c r="D15" s="14"/>
      <c r="E15" s="14"/>
    </row>
    <row r="16" spans="1:5" ht="15">
      <c r="A16" s="27"/>
      <c r="B16" s="14"/>
      <c r="C16" s="14"/>
      <c r="D16" s="14"/>
      <c r="E16" s="14"/>
    </row>
    <row r="17" spans="1:5" ht="15">
      <c r="A17" s="27"/>
      <c r="B17" s="14"/>
      <c r="C17" s="14"/>
      <c r="D17" s="14"/>
      <c r="E17" s="14"/>
    </row>
    <row r="18" spans="1:5" ht="15">
      <c r="A18" s="27"/>
      <c r="B18" s="14" t="s">
        <v>59</v>
      </c>
      <c r="C18" s="14" t="s">
        <v>57</v>
      </c>
      <c r="D18" s="14"/>
      <c r="E18" s="14"/>
    </row>
    <row r="19" spans="1:5" ht="15">
      <c r="A19" s="27"/>
      <c r="B19" s="14" t="s">
        <v>34</v>
      </c>
      <c r="C19" s="14" t="s">
        <v>31</v>
      </c>
      <c r="D19" s="14"/>
      <c r="E19" s="14"/>
    </row>
    <row r="20" spans="1:5" ht="15">
      <c r="A20" s="27" t="s">
        <v>14</v>
      </c>
      <c r="B20" s="14" t="s">
        <v>73</v>
      </c>
      <c r="C20" s="14" t="s">
        <v>40</v>
      </c>
      <c r="D20" s="14"/>
      <c r="E20" s="14"/>
    </row>
    <row r="21" spans="1:5" ht="15">
      <c r="A21" s="27"/>
      <c r="B21" s="14" t="s">
        <v>60</v>
      </c>
      <c r="C21" s="22" t="s">
        <v>57</v>
      </c>
      <c r="D21" s="14"/>
      <c r="E21" s="14"/>
    </row>
    <row r="22" spans="1:5" ht="15">
      <c r="A22" s="27"/>
      <c r="B22" s="14" t="s">
        <v>30</v>
      </c>
      <c r="C22" s="14" t="s">
        <v>27</v>
      </c>
      <c r="D22" s="14"/>
      <c r="E22" s="14"/>
    </row>
    <row r="23" spans="1:5" ht="15">
      <c r="A23" s="27"/>
      <c r="B23" s="14"/>
      <c r="C23" s="14"/>
      <c r="D23" s="14"/>
      <c r="E23" s="14"/>
    </row>
    <row r="24" spans="1:5" ht="15">
      <c r="A24" s="27"/>
      <c r="B24" s="14"/>
      <c r="C24" s="14"/>
      <c r="D24" s="14"/>
      <c r="E24" s="14"/>
    </row>
    <row r="25" spans="1:5" ht="15">
      <c r="A25" s="27"/>
      <c r="B25" s="14" t="s">
        <v>53</v>
      </c>
      <c r="C25" s="14" t="s">
        <v>51</v>
      </c>
      <c r="D25" s="14"/>
      <c r="E25" s="14"/>
    </row>
    <row r="26" spans="1:5" ht="15">
      <c r="A26" s="27"/>
      <c r="B26" s="14" t="s">
        <v>68</v>
      </c>
      <c r="C26" s="14" t="s">
        <v>35</v>
      </c>
      <c r="D26" s="14"/>
      <c r="E26" s="14"/>
    </row>
    <row r="27" spans="1:5" ht="15">
      <c r="A27" s="27" t="s">
        <v>15</v>
      </c>
      <c r="B27" s="14" t="s">
        <v>41</v>
      </c>
      <c r="C27" s="22" t="s">
        <v>40</v>
      </c>
      <c r="D27" s="14"/>
      <c r="E27" s="14"/>
    </row>
    <row r="28" spans="1:5" ht="15">
      <c r="A28" s="27"/>
      <c r="B28" s="14" t="s">
        <v>29</v>
      </c>
      <c r="C28" s="14" t="s">
        <v>27</v>
      </c>
      <c r="D28" s="14"/>
      <c r="E28" s="14"/>
    </row>
    <row r="29" spans="1:5" ht="15">
      <c r="A29" s="27"/>
      <c r="B29" s="14" t="s">
        <v>58</v>
      </c>
      <c r="C29" s="14" t="s">
        <v>57</v>
      </c>
      <c r="D29" s="14"/>
      <c r="E29" s="14"/>
    </row>
    <row r="30" spans="1:5" ht="15">
      <c r="A30" s="27"/>
      <c r="B30" s="14"/>
      <c r="C30" s="14"/>
      <c r="D30" s="14"/>
      <c r="E30" s="14"/>
    </row>
    <row r="31" spans="1:5" ht="15">
      <c r="A31" s="27"/>
      <c r="B31" s="14"/>
      <c r="C31" s="14"/>
      <c r="D31" s="14"/>
      <c r="E31" s="14"/>
    </row>
    <row r="32" spans="1:5" ht="15">
      <c r="A32" s="27"/>
      <c r="B32" s="14" t="s">
        <v>69</v>
      </c>
      <c r="C32" s="14" t="s">
        <v>31</v>
      </c>
      <c r="D32" s="14"/>
      <c r="E32" s="14"/>
    </row>
    <row r="33" spans="1:5" ht="15">
      <c r="A33" s="27"/>
      <c r="B33" s="14" t="s">
        <v>47</v>
      </c>
      <c r="C33" s="22" t="s">
        <v>45</v>
      </c>
      <c r="D33" s="14"/>
      <c r="E33" s="14"/>
    </row>
    <row r="34" spans="1:5" ht="15">
      <c r="A34" s="27" t="s">
        <v>16</v>
      </c>
      <c r="B34" s="14" t="s">
        <v>46</v>
      </c>
      <c r="C34" s="14" t="s">
        <v>45</v>
      </c>
      <c r="D34" s="14"/>
      <c r="E34" s="14"/>
    </row>
    <row r="35" spans="1:5" ht="15">
      <c r="A35" s="27"/>
      <c r="B35" s="14" t="s">
        <v>54</v>
      </c>
      <c r="C35" s="14" t="s">
        <v>51</v>
      </c>
      <c r="D35" s="14"/>
      <c r="E35" s="14"/>
    </row>
    <row r="36" spans="1:5" ht="15">
      <c r="A36" s="27"/>
      <c r="B36" s="14" t="s">
        <v>36</v>
      </c>
      <c r="C36" s="14" t="s">
        <v>35</v>
      </c>
      <c r="D36" s="14"/>
      <c r="E36" s="14"/>
    </row>
    <row r="37" spans="1:5" ht="15">
      <c r="A37" s="27"/>
      <c r="B37" s="14"/>
      <c r="C37" s="14"/>
      <c r="D37" s="14"/>
      <c r="E37" s="14"/>
    </row>
    <row r="38" spans="1:5" ht="15">
      <c r="A38" s="27"/>
      <c r="B38" s="14"/>
      <c r="C38" s="14"/>
      <c r="D38" s="14"/>
      <c r="E38" s="14"/>
    </row>
    <row r="39" spans="1:5" ht="15">
      <c r="A39" s="27"/>
      <c r="B39" s="14" t="s">
        <v>28</v>
      </c>
      <c r="C39" s="22" t="s">
        <v>27</v>
      </c>
      <c r="D39" s="14"/>
      <c r="E39" s="14"/>
    </row>
    <row r="40" spans="1:5" ht="15">
      <c r="A40" s="27"/>
      <c r="B40" s="14" t="s">
        <v>37</v>
      </c>
      <c r="C40" s="14" t="s">
        <v>35</v>
      </c>
      <c r="D40" s="14"/>
      <c r="E40" s="14"/>
    </row>
    <row r="41" spans="1:5" ht="15">
      <c r="A41" s="27" t="s">
        <v>17</v>
      </c>
      <c r="B41" s="14" t="s">
        <v>70</v>
      </c>
      <c r="C41" s="14" t="s">
        <v>31</v>
      </c>
      <c r="D41" s="14"/>
      <c r="E41" s="14"/>
    </row>
    <row r="42" spans="1:5" ht="15">
      <c r="A42" s="27"/>
      <c r="B42" s="14" t="s">
        <v>38</v>
      </c>
      <c r="C42" s="14" t="s">
        <v>35</v>
      </c>
      <c r="D42" s="14"/>
      <c r="E42" s="14"/>
    </row>
    <row r="43" spans="1:5" ht="15">
      <c r="A43" s="27"/>
      <c r="B43" s="14" t="s">
        <v>33</v>
      </c>
      <c r="C43" s="14" t="s">
        <v>31</v>
      </c>
      <c r="D43" s="14"/>
      <c r="E43" s="14"/>
    </row>
    <row r="44" spans="1:5" ht="15">
      <c r="A44" s="27"/>
      <c r="B44" s="14"/>
      <c r="C44" s="14"/>
      <c r="D44" s="14"/>
      <c r="E44" s="14"/>
    </row>
    <row r="45" spans="1:5" ht="15">
      <c r="A45" s="27"/>
      <c r="B45" s="14"/>
      <c r="C45" s="14"/>
      <c r="D45" s="14"/>
      <c r="E45" s="14"/>
    </row>
    <row r="46" spans="1:5" ht="15">
      <c r="A46" s="27"/>
      <c r="B46" s="14"/>
      <c r="C46" s="14"/>
      <c r="D46" s="14"/>
      <c r="E46" s="14"/>
    </row>
    <row r="47" spans="1:5" ht="15">
      <c r="A47" s="27"/>
      <c r="B47" s="14"/>
      <c r="C47" s="14"/>
      <c r="D47" s="14"/>
      <c r="E47" s="14"/>
    </row>
    <row r="48" spans="1:5" ht="15">
      <c r="A48" s="27"/>
      <c r="B48" s="14"/>
      <c r="C48" s="22"/>
      <c r="D48" s="14"/>
      <c r="E48" s="14"/>
    </row>
    <row r="49" spans="1:5" ht="15">
      <c r="A49" s="27"/>
      <c r="B49" s="14" t="s">
        <v>64</v>
      </c>
      <c r="C49" s="22" t="s">
        <v>66</v>
      </c>
      <c r="D49" s="14"/>
      <c r="E49" s="14"/>
    </row>
    <row r="50" spans="1:5" ht="15">
      <c r="A50" s="27"/>
      <c r="B50" s="14" t="s">
        <v>32</v>
      </c>
      <c r="C50" s="22" t="s">
        <v>31</v>
      </c>
      <c r="D50" s="14"/>
      <c r="E50" s="14"/>
    </row>
    <row r="51" spans="1:5" ht="15">
      <c r="A51" s="27" t="s">
        <v>18</v>
      </c>
      <c r="B51" s="14" t="s">
        <v>67</v>
      </c>
      <c r="C51" s="22" t="s">
        <v>66</v>
      </c>
      <c r="D51" s="14"/>
      <c r="E51" s="14"/>
    </row>
    <row r="52" spans="1:5" ht="15">
      <c r="A52" s="27"/>
      <c r="B52" s="14" t="s">
        <v>72</v>
      </c>
      <c r="C52" s="14" t="s">
        <v>27</v>
      </c>
      <c r="D52" s="14"/>
      <c r="E52" s="14"/>
    </row>
    <row r="53" spans="1:5" ht="15">
      <c r="A53" s="27"/>
      <c r="B53" s="14" t="s">
        <v>42</v>
      </c>
      <c r="C53" s="14" t="s">
        <v>40</v>
      </c>
      <c r="D53" s="14"/>
      <c r="E53" s="14"/>
    </row>
    <row r="54" spans="1:5" ht="15">
      <c r="A54" s="27"/>
      <c r="B54" s="14"/>
      <c r="C54" s="14"/>
      <c r="D54" s="14"/>
      <c r="E54" s="14"/>
    </row>
    <row r="55" spans="1:5" ht="15">
      <c r="A55" s="27"/>
      <c r="B55" s="14"/>
      <c r="C55" s="14"/>
      <c r="D55" s="14"/>
      <c r="E55" s="14"/>
    </row>
    <row r="56" spans="2:5" ht="12.75">
      <c r="B56" s="14" t="s">
        <v>71</v>
      </c>
      <c r="C56" s="22" t="s">
        <v>27</v>
      </c>
      <c r="D56" s="14"/>
      <c r="E56" s="14"/>
    </row>
    <row r="57" spans="1:5" ht="15">
      <c r="A57" s="27"/>
      <c r="B57" s="14" t="s">
        <v>50</v>
      </c>
      <c r="C57" s="22" t="s">
        <v>45</v>
      </c>
      <c r="D57" s="14"/>
      <c r="E57" s="14"/>
    </row>
    <row r="58" spans="1:5" ht="15">
      <c r="A58" s="27" t="s">
        <v>19</v>
      </c>
      <c r="B58" s="14" t="s">
        <v>49</v>
      </c>
      <c r="C58" s="22" t="s">
        <v>45</v>
      </c>
      <c r="D58" s="14"/>
      <c r="E58" s="14"/>
    </row>
    <row r="59" spans="2:5" ht="12.75">
      <c r="B59" s="14" t="s">
        <v>39</v>
      </c>
      <c r="C59" s="14" t="s">
        <v>35</v>
      </c>
      <c r="D59" s="14"/>
      <c r="E59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6">
      <selection activeCell="J28" sqref="J28"/>
    </sheetView>
  </sheetViews>
  <sheetFormatPr defaultColWidth="9.00390625" defaultRowHeight="12.75"/>
  <cols>
    <col min="1" max="1" width="7.625" style="13" customWidth="1"/>
    <col min="2" max="2" width="31.625" style="13" customWidth="1"/>
    <col min="3" max="3" width="23.75390625" style="13" customWidth="1"/>
    <col min="4" max="16384" width="9.125" style="13" customWidth="1"/>
  </cols>
  <sheetData>
    <row r="1" ht="15.75">
      <c r="B1" s="28" t="s">
        <v>20</v>
      </c>
    </row>
    <row r="4" spans="1:5" ht="15">
      <c r="A4" s="27"/>
      <c r="B4" s="14" t="s">
        <v>52</v>
      </c>
      <c r="C4" s="14" t="s">
        <v>51</v>
      </c>
      <c r="D4" s="14"/>
      <c r="E4" s="14"/>
    </row>
    <row r="5" spans="1:5" ht="15">
      <c r="A5" s="27"/>
      <c r="B5" s="14" t="s">
        <v>43</v>
      </c>
      <c r="C5" s="14" t="s">
        <v>40</v>
      </c>
      <c r="D5" s="14"/>
      <c r="E5" s="14"/>
    </row>
    <row r="6" spans="1:5" ht="15">
      <c r="A6" s="27"/>
      <c r="B6" s="14" t="s">
        <v>44</v>
      </c>
      <c r="C6" s="14" t="s">
        <v>40</v>
      </c>
      <c r="D6" s="14"/>
      <c r="E6" s="14"/>
    </row>
    <row r="7" spans="1:5" ht="15">
      <c r="A7" s="27"/>
      <c r="B7" s="14" t="s">
        <v>65</v>
      </c>
      <c r="C7" s="14" t="s">
        <v>66</v>
      </c>
      <c r="D7" s="14"/>
      <c r="E7" s="14"/>
    </row>
    <row r="8" spans="1:5" ht="15">
      <c r="A8" s="27"/>
      <c r="B8" s="14" t="s">
        <v>63</v>
      </c>
      <c r="C8" s="14" t="s">
        <v>66</v>
      </c>
      <c r="D8" s="14"/>
      <c r="E8" s="14"/>
    </row>
    <row r="9" spans="1:5" ht="15">
      <c r="A9" s="27" t="s">
        <v>13</v>
      </c>
      <c r="B9" s="14" t="s">
        <v>62</v>
      </c>
      <c r="C9" s="14" t="s">
        <v>66</v>
      </c>
      <c r="D9" s="14"/>
      <c r="E9" s="14"/>
    </row>
    <row r="10" spans="1:5" ht="15">
      <c r="A10" s="27"/>
      <c r="B10" s="14" t="s">
        <v>56</v>
      </c>
      <c r="C10" s="14" t="s">
        <v>51</v>
      </c>
      <c r="D10" s="14"/>
      <c r="E10" s="14"/>
    </row>
    <row r="11" spans="1:5" ht="15">
      <c r="A11" s="27"/>
      <c r="B11" s="14" t="s">
        <v>48</v>
      </c>
      <c r="C11" s="14" t="s">
        <v>45</v>
      </c>
      <c r="D11" s="14"/>
      <c r="E11" s="14"/>
    </row>
    <row r="12" spans="1:5" ht="15">
      <c r="A12" s="27"/>
      <c r="B12" s="14" t="s">
        <v>55</v>
      </c>
      <c r="C12" s="14" t="s">
        <v>51</v>
      </c>
      <c r="D12" s="14"/>
      <c r="E12" s="14"/>
    </row>
    <row r="13" spans="1:5" ht="15">
      <c r="A13" s="27"/>
      <c r="B13" s="14" t="s">
        <v>61</v>
      </c>
      <c r="C13" s="14" t="s">
        <v>57</v>
      </c>
      <c r="D13" s="14"/>
      <c r="E13" s="14"/>
    </row>
    <row r="14" spans="1:5" ht="15">
      <c r="A14" s="27"/>
      <c r="B14" s="14" t="s">
        <v>59</v>
      </c>
      <c r="C14" s="14" t="s">
        <v>57</v>
      </c>
      <c r="D14" s="14"/>
      <c r="E14" s="14"/>
    </row>
    <row r="15" spans="1:5" ht="15">
      <c r="A15" s="27"/>
      <c r="B15" s="14" t="s">
        <v>34</v>
      </c>
      <c r="C15" s="14" t="s">
        <v>31</v>
      </c>
      <c r="D15" s="14"/>
      <c r="E15" s="14"/>
    </row>
    <row r="16" spans="1:5" ht="15">
      <c r="A16" s="27"/>
      <c r="B16" s="14" t="s">
        <v>73</v>
      </c>
      <c r="C16" s="14" t="s">
        <v>40</v>
      </c>
      <c r="D16" s="14"/>
      <c r="E16" s="14"/>
    </row>
    <row r="17" spans="1:5" ht="15">
      <c r="A17" s="27"/>
      <c r="B17" s="14"/>
      <c r="C17" s="14"/>
      <c r="D17" s="14"/>
      <c r="E17" s="14"/>
    </row>
    <row r="18" spans="1:5" ht="15">
      <c r="A18" s="27"/>
      <c r="B18" s="14"/>
      <c r="C18" s="22"/>
      <c r="D18" s="14"/>
      <c r="E18" s="14"/>
    </row>
    <row r="19" spans="1:5" ht="15">
      <c r="A19" s="27"/>
      <c r="B19" s="14" t="s">
        <v>60</v>
      </c>
      <c r="C19" s="22" t="s">
        <v>57</v>
      </c>
      <c r="D19" s="14"/>
      <c r="E19" s="14"/>
    </row>
    <row r="20" spans="1:5" ht="15">
      <c r="A20" s="27"/>
      <c r="B20" s="14" t="s">
        <v>30</v>
      </c>
      <c r="C20" s="22" t="s">
        <v>27</v>
      </c>
      <c r="D20" s="14"/>
      <c r="E20" s="14"/>
    </row>
    <row r="21" spans="1:5" ht="15">
      <c r="A21" s="27"/>
      <c r="B21" s="14" t="s">
        <v>53</v>
      </c>
      <c r="C21" s="14" t="s">
        <v>51</v>
      </c>
      <c r="D21" s="14"/>
      <c r="E21" s="14"/>
    </row>
    <row r="22" spans="1:5" ht="15">
      <c r="A22" s="27"/>
      <c r="B22" s="14" t="s">
        <v>68</v>
      </c>
      <c r="C22" s="14" t="s">
        <v>35</v>
      </c>
      <c r="D22" s="14"/>
      <c r="E22" s="14"/>
    </row>
    <row r="23" spans="1:5" ht="15">
      <c r="A23" s="27"/>
      <c r="B23" s="14" t="s">
        <v>41</v>
      </c>
      <c r="C23" s="14" t="s">
        <v>40</v>
      </c>
      <c r="D23" s="14"/>
      <c r="E23" s="14"/>
    </row>
    <row r="24" spans="1:5" ht="15">
      <c r="A24" s="27" t="s">
        <v>12</v>
      </c>
      <c r="B24" s="14" t="s">
        <v>29</v>
      </c>
      <c r="C24" s="14" t="s">
        <v>27</v>
      </c>
      <c r="D24" s="14"/>
      <c r="E24" s="14"/>
    </row>
    <row r="25" spans="1:5" ht="15">
      <c r="A25" s="27"/>
      <c r="B25" s="14" t="s">
        <v>58</v>
      </c>
      <c r="C25" s="14" t="s">
        <v>57</v>
      </c>
      <c r="D25" s="14"/>
      <c r="E25" s="14"/>
    </row>
    <row r="26" spans="1:5" ht="15">
      <c r="A26" s="27"/>
      <c r="B26" s="14" t="s">
        <v>69</v>
      </c>
      <c r="C26" s="14" t="s">
        <v>31</v>
      </c>
      <c r="D26" s="14"/>
      <c r="E26" s="14"/>
    </row>
    <row r="27" spans="1:5" ht="15">
      <c r="A27" s="27"/>
      <c r="B27" s="14" t="s">
        <v>47</v>
      </c>
      <c r="C27" s="14" t="s">
        <v>45</v>
      </c>
      <c r="D27" s="14"/>
      <c r="E27" s="14"/>
    </row>
    <row r="28" spans="1:5" ht="15">
      <c r="A28" s="27"/>
      <c r="B28" s="14" t="s">
        <v>46</v>
      </c>
      <c r="C28" s="14" t="s">
        <v>45</v>
      </c>
      <c r="D28" s="14"/>
      <c r="E28" s="14"/>
    </row>
    <row r="29" spans="1:5" ht="15">
      <c r="A29" s="27"/>
      <c r="B29" s="14" t="s">
        <v>54</v>
      </c>
      <c r="C29" s="14" t="s">
        <v>51</v>
      </c>
      <c r="D29" s="14"/>
      <c r="E29" s="14"/>
    </row>
    <row r="30" spans="1:5" ht="15">
      <c r="A30" s="27"/>
      <c r="B30" s="14" t="s">
        <v>36</v>
      </c>
      <c r="C30" s="14" t="s">
        <v>35</v>
      </c>
      <c r="D30" s="14"/>
      <c r="E30" s="14"/>
    </row>
    <row r="31" spans="1:5" ht="15">
      <c r="A31" s="27"/>
      <c r="B31" s="14" t="s">
        <v>28</v>
      </c>
      <c r="C31" s="14" t="s">
        <v>27</v>
      </c>
      <c r="D31" s="14"/>
      <c r="E31" s="14"/>
    </row>
    <row r="32" spans="1:5" ht="15">
      <c r="A32" s="27"/>
      <c r="B32" s="14"/>
      <c r="C32" s="14"/>
      <c r="D32" s="14"/>
      <c r="E32" s="14"/>
    </row>
    <row r="33" spans="1:5" ht="15">
      <c r="A33" s="27"/>
      <c r="B33" s="14"/>
      <c r="C33" s="14"/>
      <c r="D33" s="14"/>
      <c r="E33" s="14"/>
    </row>
    <row r="34" spans="1:5" ht="15">
      <c r="A34" s="27"/>
      <c r="B34" s="14" t="s">
        <v>37</v>
      </c>
      <c r="C34" s="14" t="s">
        <v>35</v>
      </c>
      <c r="D34" s="14"/>
      <c r="E34" s="14"/>
    </row>
    <row r="35" spans="1:5" ht="15">
      <c r="A35" s="27"/>
      <c r="B35" s="14" t="s">
        <v>70</v>
      </c>
      <c r="C35" s="22" t="s">
        <v>31</v>
      </c>
      <c r="D35" s="14"/>
      <c r="E35" s="14"/>
    </row>
    <row r="36" spans="1:5" ht="15">
      <c r="A36" s="27"/>
      <c r="B36" s="14" t="s">
        <v>38</v>
      </c>
      <c r="C36" s="14" t="s">
        <v>35</v>
      </c>
      <c r="D36" s="14"/>
      <c r="E36" s="14"/>
    </row>
    <row r="37" spans="1:5" ht="15">
      <c r="A37" s="27"/>
      <c r="B37" s="14" t="s">
        <v>33</v>
      </c>
      <c r="C37" s="14" t="s">
        <v>31</v>
      </c>
      <c r="D37" s="14"/>
      <c r="E37" s="14"/>
    </row>
    <row r="38" spans="1:5" ht="15">
      <c r="A38" s="27">
        <v>3</v>
      </c>
      <c r="B38" s="14" t="s">
        <v>64</v>
      </c>
      <c r="C38" s="14" t="s">
        <v>66</v>
      </c>
      <c r="D38" s="14"/>
      <c r="E38" s="14"/>
    </row>
    <row r="39" spans="1:5" ht="15">
      <c r="A39" s="27"/>
      <c r="B39" s="14" t="s">
        <v>32</v>
      </c>
      <c r="C39" s="14" t="s">
        <v>31</v>
      </c>
      <c r="D39" s="14"/>
      <c r="E39" s="14"/>
    </row>
    <row r="40" spans="1:5" ht="15">
      <c r="A40" s="27"/>
      <c r="B40" s="14" t="s">
        <v>67</v>
      </c>
      <c r="C40" s="14" t="s">
        <v>66</v>
      </c>
      <c r="D40" s="14"/>
      <c r="E40" s="14"/>
    </row>
    <row r="41" spans="1:5" ht="15">
      <c r="A41" s="27"/>
      <c r="B41" s="14" t="s">
        <v>72</v>
      </c>
      <c r="C41" s="14" t="s">
        <v>27</v>
      </c>
      <c r="D41" s="14"/>
      <c r="E41" s="14"/>
    </row>
    <row r="42" spans="1:5" ht="15">
      <c r="A42" s="27"/>
      <c r="B42" s="14" t="s">
        <v>42</v>
      </c>
      <c r="C42" s="14" t="s">
        <v>40</v>
      </c>
      <c r="D42" s="14"/>
      <c r="E42" s="14"/>
    </row>
    <row r="43" spans="1:5" ht="15">
      <c r="A43" s="27"/>
      <c r="B43" s="14" t="s">
        <v>71</v>
      </c>
      <c r="C43" s="14" t="s">
        <v>27</v>
      </c>
      <c r="D43" s="14"/>
      <c r="E43" s="14"/>
    </row>
    <row r="44" spans="1:5" ht="15">
      <c r="A44" s="27"/>
      <c r="B44" s="14" t="s">
        <v>50</v>
      </c>
      <c r="C44" s="14" t="s">
        <v>45</v>
      </c>
      <c r="D44" s="14"/>
      <c r="E44" s="14"/>
    </row>
    <row r="45" spans="1:5" ht="15">
      <c r="A45" s="27"/>
      <c r="B45" s="14" t="s">
        <v>49</v>
      </c>
      <c r="C45" s="14" t="s">
        <v>45</v>
      </c>
      <c r="D45" s="14"/>
      <c r="E45" s="14"/>
    </row>
    <row r="46" spans="2:5" ht="12.75">
      <c r="B46" s="14" t="s">
        <v>39</v>
      </c>
      <c r="C46" s="14" t="s">
        <v>35</v>
      </c>
      <c r="D46" s="14"/>
      <c r="E46" s="14"/>
    </row>
    <row r="47" spans="2:5" ht="12.75">
      <c r="B47" s="14"/>
      <c r="C47" s="14"/>
      <c r="D47" s="14"/>
      <c r="E47" s="14"/>
    </row>
    <row r="48" spans="2:5" ht="12.75">
      <c r="B48" s="14"/>
      <c r="C48" s="14"/>
      <c r="D48" s="14"/>
      <c r="E48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21.75390625" style="0" customWidth="1"/>
    <col min="4" max="4" width="7.625" style="0" customWidth="1"/>
    <col min="5" max="5" width="8.25390625" style="0" customWidth="1"/>
    <col min="6" max="6" width="8.125" style="0" customWidth="1"/>
    <col min="7" max="7" width="8.25390625" style="0" customWidth="1"/>
  </cols>
  <sheetData>
    <row r="1" ht="15.75">
      <c r="B1" s="29" t="s">
        <v>76</v>
      </c>
    </row>
    <row r="4" spans="2:8" ht="12.75">
      <c r="B4" s="8" t="s">
        <v>28</v>
      </c>
      <c r="C4" s="8" t="s">
        <v>27</v>
      </c>
      <c r="D4" s="15"/>
      <c r="E4" s="8"/>
      <c r="F4" s="8"/>
      <c r="G4" s="8"/>
      <c r="H4" s="8"/>
    </row>
    <row r="5" spans="2:8" ht="12.75">
      <c r="B5" s="8" t="s">
        <v>30</v>
      </c>
      <c r="C5" s="8" t="s">
        <v>27</v>
      </c>
      <c r="D5" s="15"/>
      <c r="E5" s="8"/>
      <c r="F5" s="8"/>
      <c r="G5" s="8"/>
      <c r="H5" s="8"/>
    </row>
    <row r="6" spans="2:8" ht="12.75">
      <c r="B6" s="8" t="s">
        <v>32</v>
      </c>
      <c r="C6" s="8" t="s">
        <v>31</v>
      </c>
      <c r="D6" s="15"/>
      <c r="E6" s="8"/>
      <c r="F6" s="8"/>
      <c r="G6" s="8"/>
      <c r="H6" s="8"/>
    </row>
    <row r="7" spans="2:8" ht="12.75">
      <c r="B7" s="8" t="s">
        <v>33</v>
      </c>
      <c r="C7" s="8" t="s">
        <v>31</v>
      </c>
      <c r="D7" s="15"/>
      <c r="E7" s="8"/>
      <c r="F7" s="8"/>
      <c r="G7" s="8"/>
      <c r="H7" s="8"/>
    </row>
    <row r="8" spans="2:8" ht="12.75">
      <c r="B8" s="8" t="s">
        <v>36</v>
      </c>
      <c r="C8" s="8" t="s">
        <v>35</v>
      </c>
      <c r="D8" s="15"/>
      <c r="E8" s="8"/>
      <c r="F8" s="8"/>
      <c r="G8" s="8"/>
      <c r="H8" s="8"/>
    </row>
    <row r="9" spans="2:8" ht="12.75">
      <c r="B9" s="8" t="s">
        <v>39</v>
      </c>
      <c r="C9" s="8" t="s">
        <v>35</v>
      </c>
      <c r="D9" s="15"/>
      <c r="E9" s="8"/>
      <c r="F9" s="8"/>
      <c r="G9" s="8"/>
      <c r="H9" s="8"/>
    </row>
    <row r="10" spans="2:8" ht="12.75">
      <c r="B10" s="8" t="s">
        <v>41</v>
      </c>
      <c r="C10" s="8" t="s">
        <v>40</v>
      </c>
      <c r="D10" s="15"/>
      <c r="E10" s="8"/>
      <c r="F10" s="8"/>
      <c r="G10" s="8"/>
      <c r="H10" s="8"/>
    </row>
    <row r="11" spans="2:8" ht="12.75">
      <c r="B11" s="8" t="s">
        <v>42</v>
      </c>
      <c r="C11" s="8" t="s">
        <v>40</v>
      </c>
      <c r="D11" s="15"/>
      <c r="E11" s="8"/>
      <c r="F11" s="8"/>
      <c r="G11" s="8"/>
      <c r="H11" s="8"/>
    </row>
    <row r="12" spans="2:8" ht="12.75">
      <c r="B12" s="8" t="s">
        <v>73</v>
      </c>
      <c r="C12" s="8" t="s">
        <v>40</v>
      </c>
      <c r="D12" s="15"/>
      <c r="E12" s="8"/>
      <c r="F12" s="8"/>
      <c r="G12" s="8"/>
      <c r="H12" s="8"/>
    </row>
    <row r="13" spans="2:8" ht="12.75">
      <c r="B13" s="8" t="s">
        <v>46</v>
      </c>
      <c r="C13" s="8" t="s">
        <v>45</v>
      </c>
      <c r="D13" s="15"/>
      <c r="E13" s="8"/>
      <c r="F13" s="8"/>
      <c r="G13" s="8"/>
      <c r="H13" s="8"/>
    </row>
    <row r="14" spans="2:8" ht="12.75">
      <c r="B14" s="8" t="s">
        <v>47</v>
      </c>
      <c r="C14" s="8" t="s">
        <v>45</v>
      </c>
      <c r="D14" s="15"/>
      <c r="E14" s="8"/>
      <c r="F14" s="8"/>
      <c r="G14" s="8"/>
      <c r="H14" s="8"/>
    </row>
    <row r="15" spans="2:8" ht="12.75">
      <c r="B15" s="8" t="s">
        <v>48</v>
      </c>
      <c r="C15" s="8" t="s">
        <v>45</v>
      </c>
      <c r="D15" s="15"/>
      <c r="E15" s="8"/>
      <c r="F15" s="8"/>
      <c r="G15" s="8"/>
      <c r="H15" s="8"/>
    </row>
    <row r="16" spans="2:8" ht="12.75">
      <c r="B16" s="8" t="s">
        <v>55</v>
      </c>
      <c r="C16" s="8" t="s">
        <v>51</v>
      </c>
      <c r="D16" s="15"/>
      <c r="E16" s="8"/>
      <c r="F16" s="8"/>
      <c r="G16" s="8"/>
      <c r="H16" s="8"/>
    </row>
    <row r="17" spans="2:8" ht="12.75">
      <c r="B17" s="8" t="s">
        <v>56</v>
      </c>
      <c r="C17" s="8" t="s">
        <v>51</v>
      </c>
      <c r="D17" s="15"/>
      <c r="E17" s="8"/>
      <c r="F17" s="8"/>
      <c r="G17" s="8"/>
      <c r="H17" s="8"/>
    </row>
    <row r="18" spans="2:8" ht="12.75">
      <c r="B18" s="8" t="s">
        <v>61</v>
      </c>
      <c r="C18" s="8" t="s">
        <v>57</v>
      </c>
      <c r="D18" s="15"/>
      <c r="E18" s="8"/>
      <c r="F18" s="8"/>
      <c r="G18" s="8"/>
      <c r="H18" s="8"/>
    </row>
    <row r="19" spans="2:8" ht="12.75">
      <c r="B19" s="8" t="s">
        <v>62</v>
      </c>
      <c r="C19" s="8" t="s">
        <v>66</v>
      </c>
      <c r="D19" s="15"/>
      <c r="E19" s="8"/>
      <c r="F19" s="8"/>
      <c r="G19" s="8"/>
      <c r="H19" s="8"/>
    </row>
    <row r="20" spans="2:8" ht="12.75">
      <c r="B20" s="8" t="s">
        <v>63</v>
      </c>
      <c r="C20" s="8" t="s">
        <v>66</v>
      </c>
      <c r="D20" s="15"/>
      <c r="E20" s="8"/>
      <c r="F20" s="8"/>
      <c r="G20" s="8"/>
      <c r="H20" s="8"/>
    </row>
    <row r="21" spans="2:8" ht="12.75">
      <c r="B21" s="8" t="s">
        <v>59</v>
      </c>
      <c r="C21" s="8" t="s">
        <v>57</v>
      </c>
      <c r="D21" s="15"/>
      <c r="E21" s="8"/>
      <c r="F21" s="8"/>
      <c r="G21" s="8"/>
      <c r="H21" s="8"/>
    </row>
    <row r="22" spans="2:8" ht="12.75">
      <c r="B22" s="8"/>
      <c r="C22" s="8"/>
      <c r="D22" s="15"/>
      <c r="E22" s="8"/>
      <c r="F22" s="8"/>
      <c r="G22" s="8"/>
      <c r="H22" s="8"/>
    </row>
    <row r="23" spans="2:8" ht="12.75">
      <c r="B23" s="8"/>
      <c r="C23" s="8"/>
      <c r="D23" s="15"/>
      <c r="E23" s="8"/>
      <c r="F23" s="8"/>
      <c r="G23" s="8"/>
      <c r="H23" s="8"/>
    </row>
    <row r="24" spans="2:8" ht="12.75">
      <c r="B24" s="8"/>
      <c r="C24" s="8"/>
      <c r="D24" s="15"/>
      <c r="E24" s="8"/>
      <c r="F24" s="8"/>
      <c r="G24" s="8"/>
      <c r="H24" s="8"/>
    </row>
    <row r="25" spans="2:8" ht="12.75">
      <c r="B25" s="8"/>
      <c r="C25" s="8"/>
      <c r="D25" s="15"/>
      <c r="E25" s="8"/>
      <c r="F25" s="8"/>
      <c r="G25" s="8"/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4.875" style="0" customWidth="1"/>
    <col min="2" max="2" width="23.875" style="0" customWidth="1"/>
    <col min="3" max="3" width="22.00390625" style="0" customWidth="1"/>
  </cols>
  <sheetData>
    <row r="1" ht="15.75">
      <c r="B1" s="29" t="s">
        <v>77</v>
      </c>
    </row>
    <row r="4" spans="1:8" ht="12.75">
      <c r="A4" s="8"/>
      <c r="B4" s="14" t="s">
        <v>29</v>
      </c>
      <c r="C4" s="22" t="s">
        <v>27</v>
      </c>
      <c r="D4" s="5"/>
      <c r="E4" s="8"/>
      <c r="F4" s="5"/>
      <c r="G4" s="8"/>
      <c r="H4" s="8"/>
    </row>
    <row r="5" spans="1:8" ht="12.75">
      <c r="A5" s="8"/>
      <c r="B5" s="14" t="s">
        <v>71</v>
      </c>
      <c r="C5" s="22" t="s">
        <v>27</v>
      </c>
      <c r="D5" s="5"/>
      <c r="E5" s="8"/>
      <c r="F5" s="5"/>
      <c r="G5" s="8"/>
      <c r="H5" s="8"/>
    </row>
    <row r="6" spans="1:8" ht="12.75">
      <c r="A6" s="8"/>
      <c r="B6" s="14" t="s">
        <v>72</v>
      </c>
      <c r="C6" s="22" t="s">
        <v>27</v>
      </c>
      <c r="D6" s="5"/>
      <c r="E6" s="8"/>
      <c r="F6" s="5"/>
      <c r="G6" s="8"/>
      <c r="H6" s="8"/>
    </row>
    <row r="7" spans="1:8" ht="12.75">
      <c r="A7" s="8"/>
      <c r="B7" s="14" t="s">
        <v>70</v>
      </c>
      <c r="C7" s="22" t="s">
        <v>31</v>
      </c>
      <c r="D7" s="5"/>
      <c r="E7" s="8"/>
      <c r="F7" s="5"/>
      <c r="G7" s="8"/>
      <c r="H7" s="8"/>
    </row>
    <row r="8" spans="1:8" ht="12.75">
      <c r="A8" s="8"/>
      <c r="B8" s="14" t="s">
        <v>69</v>
      </c>
      <c r="C8" s="22" t="s">
        <v>31</v>
      </c>
      <c r="D8" s="5"/>
      <c r="E8" s="8"/>
      <c r="F8" s="5"/>
      <c r="G8" s="8"/>
      <c r="H8" s="8"/>
    </row>
    <row r="9" spans="1:8" ht="12.75">
      <c r="A9" s="8"/>
      <c r="B9" s="14" t="s">
        <v>34</v>
      </c>
      <c r="C9" s="22" t="s">
        <v>31</v>
      </c>
      <c r="D9" s="5"/>
      <c r="E9" s="8"/>
      <c r="F9" s="5"/>
      <c r="G9" s="8"/>
      <c r="H9" s="8"/>
    </row>
    <row r="10" spans="1:8" ht="12.75">
      <c r="A10" s="8"/>
      <c r="B10" s="14" t="s">
        <v>37</v>
      </c>
      <c r="C10" s="22" t="s">
        <v>35</v>
      </c>
      <c r="D10" s="5"/>
      <c r="E10" s="8"/>
      <c r="F10" s="5"/>
      <c r="G10" s="8"/>
      <c r="H10" s="8"/>
    </row>
    <row r="11" spans="1:8" ht="12.75">
      <c r="A11" s="8"/>
      <c r="B11" s="14" t="s">
        <v>68</v>
      </c>
      <c r="C11" s="22" t="s">
        <v>35</v>
      </c>
      <c r="D11" s="5"/>
      <c r="E11" s="8"/>
      <c r="F11" s="5"/>
      <c r="G11" s="8"/>
      <c r="H11" s="8"/>
    </row>
    <row r="12" spans="1:8" ht="12.75">
      <c r="A12" s="8"/>
      <c r="B12" s="14" t="s">
        <v>38</v>
      </c>
      <c r="C12" s="22" t="s">
        <v>35</v>
      </c>
      <c r="D12" s="5"/>
      <c r="E12" s="8"/>
      <c r="F12" s="5"/>
      <c r="G12" s="8"/>
      <c r="H12" s="8"/>
    </row>
    <row r="13" spans="1:8" ht="12.75">
      <c r="A13" s="8"/>
      <c r="B13" s="8" t="s">
        <v>43</v>
      </c>
      <c r="C13" s="8" t="s">
        <v>40</v>
      </c>
      <c r="D13" s="8"/>
      <c r="E13" s="8"/>
      <c r="F13" s="8"/>
      <c r="G13" s="8"/>
      <c r="H13" s="8"/>
    </row>
    <row r="14" spans="1:8" ht="12.75">
      <c r="A14" s="8"/>
      <c r="B14" s="8" t="s">
        <v>44</v>
      </c>
      <c r="C14" s="8" t="s">
        <v>40</v>
      </c>
      <c r="D14" s="8"/>
      <c r="E14" s="8"/>
      <c r="F14" s="8"/>
      <c r="G14" s="8"/>
      <c r="H14" s="8"/>
    </row>
    <row r="15" spans="1:8" ht="12.75">
      <c r="A15" s="8"/>
      <c r="B15" s="8" t="s">
        <v>49</v>
      </c>
      <c r="C15" s="8" t="s">
        <v>45</v>
      </c>
      <c r="D15" s="8"/>
      <c r="E15" s="8"/>
      <c r="F15" s="8"/>
      <c r="G15" s="8"/>
      <c r="H15" s="8"/>
    </row>
    <row r="16" spans="1:8" ht="12.75">
      <c r="A16" s="8"/>
      <c r="B16" s="8" t="s">
        <v>50</v>
      </c>
      <c r="C16" s="8" t="s">
        <v>45</v>
      </c>
      <c r="D16" s="8"/>
      <c r="E16" s="8"/>
      <c r="F16" s="8"/>
      <c r="G16" s="8"/>
      <c r="H16" s="8"/>
    </row>
    <row r="17" spans="1:8" ht="12.75">
      <c r="A17" s="8"/>
      <c r="B17" s="8" t="s">
        <v>52</v>
      </c>
      <c r="C17" s="8" t="s">
        <v>51</v>
      </c>
      <c r="D17" s="8"/>
      <c r="E17" s="8"/>
      <c r="F17" s="8"/>
      <c r="G17" s="8"/>
      <c r="H17" s="8"/>
    </row>
    <row r="18" spans="1:8" ht="12.75">
      <c r="A18" s="8"/>
      <c r="B18" s="8" t="s">
        <v>53</v>
      </c>
      <c r="C18" s="8" t="s">
        <v>51</v>
      </c>
      <c r="D18" s="8"/>
      <c r="E18" s="8"/>
      <c r="F18" s="8"/>
      <c r="G18" s="8"/>
      <c r="H18" s="8"/>
    </row>
    <row r="19" spans="1:8" ht="12.75">
      <c r="A19" s="8"/>
      <c r="B19" s="8" t="s">
        <v>54</v>
      </c>
      <c r="C19" s="8" t="s">
        <v>51</v>
      </c>
      <c r="D19" s="8"/>
      <c r="E19" s="8"/>
      <c r="F19" s="8"/>
      <c r="G19" s="8"/>
      <c r="H19" s="8"/>
    </row>
    <row r="20" spans="1:8" ht="12.75">
      <c r="A20" s="8"/>
      <c r="B20" s="8" t="s">
        <v>58</v>
      </c>
      <c r="C20" s="8" t="s">
        <v>57</v>
      </c>
      <c r="D20" s="8"/>
      <c r="E20" s="8"/>
      <c r="F20" s="8"/>
      <c r="G20" s="8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14" t="s">
        <v>60</v>
      </c>
      <c r="C22" s="22" t="s">
        <v>57</v>
      </c>
      <c r="D22" s="5"/>
      <c r="E22" s="8"/>
      <c r="F22" s="5"/>
      <c r="G22" s="8"/>
      <c r="H22" s="8"/>
    </row>
    <row r="23" spans="1:8" ht="12.75">
      <c r="A23" s="8"/>
      <c r="B23" s="14" t="s">
        <v>64</v>
      </c>
      <c r="C23" s="22" t="s">
        <v>66</v>
      </c>
      <c r="D23" s="5"/>
      <c r="E23" s="8"/>
      <c r="F23" s="5"/>
      <c r="G23" s="8"/>
      <c r="H23" s="8"/>
    </row>
    <row r="24" spans="1:8" ht="12.75">
      <c r="A24" s="8"/>
      <c r="B24" s="14" t="s">
        <v>65</v>
      </c>
      <c r="C24" s="22" t="s">
        <v>66</v>
      </c>
      <c r="D24" s="5"/>
      <c r="E24" s="8"/>
      <c r="F24" s="5"/>
      <c r="G24" s="8"/>
      <c r="H24" s="8"/>
    </row>
    <row r="25" spans="1:8" ht="12.75">
      <c r="A25" s="8"/>
      <c r="B25" s="14" t="s">
        <v>67</v>
      </c>
      <c r="C25" s="22" t="s">
        <v>66</v>
      </c>
      <c r="D25" s="5"/>
      <c r="E25" s="8"/>
      <c r="F25" s="8"/>
      <c r="G25" s="8"/>
      <c r="H25" s="8"/>
    </row>
    <row r="26" spans="1:8" ht="12.75">
      <c r="A26" s="8"/>
      <c r="B26" s="14"/>
      <c r="C26" s="22"/>
      <c r="D26" s="5"/>
      <c r="E26" s="8"/>
      <c r="F26" s="8"/>
      <c r="G26" s="8"/>
      <c r="H26" s="8"/>
    </row>
    <row r="27" spans="1:8" ht="12.75">
      <c r="A27" s="8"/>
      <c r="B27" s="14"/>
      <c r="C27" s="22"/>
      <c r="D27" s="5"/>
      <c r="E27" s="8"/>
      <c r="F27" s="8"/>
      <c r="G27" s="8"/>
      <c r="H27" s="8"/>
    </row>
    <row r="28" spans="2:4" ht="12.75">
      <c r="B28" s="1"/>
      <c r="C28" s="30"/>
      <c r="D28" s="31"/>
    </row>
    <row r="29" spans="2:4" ht="12.75">
      <c r="B29" s="1"/>
      <c r="C29" s="30"/>
      <c r="D29" s="31"/>
    </row>
    <row r="30" spans="2:4" ht="12.75">
      <c r="B30" s="1"/>
      <c r="C30" s="30"/>
      <c r="D30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.75390625" style="0" customWidth="1"/>
    <col min="2" max="2" width="20.00390625" style="0" customWidth="1"/>
    <col min="3" max="3" width="25.00390625" style="0" customWidth="1"/>
  </cols>
  <sheetData>
    <row r="1" ht="15.75">
      <c r="B1" s="29" t="s">
        <v>74</v>
      </c>
    </row>
    <row r="3" spans="4:8" ht="12.75">
      <c r="D3" s="12" t="s">
        <v>13</v>
      </c>
      <c r="E3" s="12" t="s">
        <v>12</v>
      </c>
      <c r="F3" s="12" t="s">
        <v>14</v>
      </c>
      <c r="G3" s="12"/>
      <c r="H3" s="12" t="s">
        <v>24</v>
      </c>
    </row>
    <row r="4" spans="2:8" ht="12.75">
      <c r="B4" s="14" t="s">
        <v>71</v>
      </c>
      <c r="C4" s="22" t="s">
        <v>27</v>
      </c>
      <c r="D4" s="8"/>
      <c r="E4" s="8"/>
      <c r="F4" s="8"/>
      <c r="G4" s="8"/>
      <c r="H4" s="8"/>
    </row>
    <row r="5" spans="2:8" ht="12.75">
      <c r="B5" s="14" t="s">
        <v>30</v>
      </c>
      <c r="C5" s="22" t="s">
        <v>27</v>
      </c>
      <c r="D5" s="8"/>
      <c r="E5" s="8"/>
      <c r="F5" s="8"/>
      <c r="G5" s="8"/>
      <c r="H5" s="8"/>
    </row>
    <row r="6" spans="2:8" ht="12.75">
      <c r="B6" s="14" t="s">
        <v>70</v>
      </c>
      <c r="C6" s="22" t="s">
        <v>31</v>
      </c>
      <c r="D6" s="8"/>
      <c r="E6" s="8"/>
      <c r="F6" s="8"/>
      <c r="G6" s="8"/>
      <c r="H6" s="8"/>
    </row>
    <row r="7" spans="2:8" ht="12.75">
      <c r="B7" s="14" t="s">
        <v>32</v>
      </c>
      <c r="C7" s="22" t="s">
        <v>31</v>
      </c>
      <c r="D7" s="8"/>
      <c r="E7" s="8"/>
      <c r="F7" s="8"/>
      <c r="G7" s="8"/>
      <c r="H7" s="8"/>
    </row>
    <row r="8" spans="2:8" ht="12.75">
      <c r="B8" s="14" t="s">
        <v>37</v>
      </c>
      <c r="C8" s="22" t="s">
        <v>35</v>
      </c>
      <c r="D8" s="8"/>
      <c r="E8" s="8"/>
      <c r="F8" s="8"/>
      <c r="G8" s="8"/>
      <c r="H8" s="8"/>
    </row>
    <row r="9" spans="2:8" ht="12.75">
      <c r="B9" s="14" t="s">
        <v>38</v>
      </c>
      <c r="C9" s="22" t="s">
        <v>35</v>
      </c>
      <c r="D9" s="8"/>
      <c r="E9" s="8"/>
      <c r="F9" s="8"/>
      <c r="G9" s="8"/>
      <c r="H9" s="8"/>
    </row>
    <row r="10" spans="2:8" ht="12.75">
      <c r="B10" s="14" t="s">
        <v>41</v>
      </c>
      <c r="C10" s="22" t="s">
        <v>40</v>
      </c>
      <c r="D10" s="8"/>
      <c r="E10" s="8"/>
      <c r="F10" s="8"/>
      <c r="G10" s="8"/>
      <c r="H10" s="8"/>
    </row>
    <row r="11" spans="2:8" ht="12.75">
      <c r="B11" s="14" t="s">
        <v>42</v>
      </c>
      <c r="C11" s="22" t="s">
        <v>40</v>
      </c>
      <c r="D11" s="8"/>
      <c r="E11" s="8"/>
      <c r="F11" s="8"/>
      <c r="G11" s="8"/>
      <c r="H11" s="8"/>
    </row>
    <row r="12" spans="2:8" ht="12.75">
      <c r="B12" s="14" t="s">
        <v>43</v>
      </c>
      <c r="C12" s="22" t="s">
        <v>40</v>
      </c>
      <c r="D12" s="8"/>
      <c r="E12" s="8"/>
      <c r="F12" s="8"/>
      <c r="G12" s="8"/>
      <c r="H12" s="8"/>
    </row>
    <row r="13" spans="2:8" ht="12.75">
      <c r="B13" s="14" t="s">
        <v>49</v>
      </c>
      <c r="C13" s="22" t="s">
        <v>45</v>
      </c>
      <c r="D13" s="8"/>
      <c r="E13" s="8"/>
      <c r="F13" s="8"/>
      <c r="G13" s="8"/>
      <c r="H13" s="8"/>
    </row>
    <row r="14" spans="2:8" ht="12.75">
      <c r="B14" s="14" t="s">
        <v>50</v>
      </c>
      <c r="C14" s="22" t="s">
        <v>45</v>
      </c>
      <c r="D14" s="8"/>
      <c r="E14" s="8"/>
      <c r="F14" s="8"/>
      <c r="G14" s="8"/>
      <c r="H14" s="8"/>
    </row>
    <row r="15" spans="2:8" ht="12.75">
      <c r="B15" s="14" t="s">
        <v>52</v>
      </c>
      <c r="C15" s="22" t="s">
        <v>51</v>
      </c>
      <c r="D15" s="8"/>
      <c r="E15" s="8"/>
      <c r="F15" s="8"/>
      <c r="G15" s="8"/>
      <c r="H15" s="8"/>
    </row>
    <row r="16" spans="2:8" ht="12.75">
      <c r="B16" s="14" t="s">
        <v>53</v>
      </c>
      <c r="C16" s="22" t="s">
        <v>51</v>
      </c>
      <c r="D16" s="8"/>
      <c r="E16" s="8"/>
      <c r="F16" s="8"/>
      <c r="G16" s="8"/>
      <c r="H16" s="8"/>
    </row>
    <row r="17" spans="2:8" ht="12.75">
      <c r="B17" s="8" t="s">
        <v>55</v>
      </c>
      <c r="C17" s="8" t="s">
        <v>51</v>
      </c>
      <c r="D17" s="8"/>
      <c r="E17" s="8"/>
      <c r="F17" s="8"/>
      <c r="G17" s="8"/>
      <c r="H17" s="8"/>
    </row>
    <row r="18" spans="2:8" ht="12.75">
      <c r="B18" s="8" t="s">
        <v>60</v>
      </c>
      <c r="C18" s="8" t="s">
        <v>57</v>
      </c>
      <c r="D18" s="8"/>
      <c r="E18" s="8"/>
      <c r="F18" s="8"/>
      <c r="G18" s="8"/>
      <c r="H18" s="8"/>
    </row>
    <row r="19" spans="2:8" ht="12.75">
      <c r="B19" s="8" t="s">
        <v>61</v>
      </c>
      <c r="C19" s="8" t="s">
        <v>57</v>
      </c>
      <c r="D19" s="8"/>
      <c r="E19" s="8"/>
      <c r="F19" s="8"/>
      <c r="G19" s="8"/>
      <c r="H19" s="8"/>
    </row>
    <row r="20" spans="2:8" ht="12.75">
      <c r="B20" s="8" t="s">
        <v>63</v>
      </c>
      <c r="C20" s="8" t="s">
        <v>66</v>
      </c>
      <c r="D20" s="8"/>
      <c r="E20" s="8"/>
      <c r="F20" s="8"/>
      <c r="G20" s="8"/>
      <c r="H20" s="8"/>
    </row>
    <row r="21" spans="2:8" ht="12.75">
      <c r="B21" s="8" t="s">
        <v>64</v>
      </c>
      <c r="C21" s="8" t="s">
        <v>66</v>
      </c>
      <c r="D21" s="8"/>
      <c r="E21" s="8"/>
      <c r="F21" s="8"/>
      <c r="G21" s="8"/>
      <c r="H21" s="8"/>
    </row>
    <row r="22" spans="2:8" ht="12.75">
      <c r="B22" s="8" t="s">
        <v>67</v>
      </c>
      <c r="C22" s="8" t="s">
        <v>66</v>
      </c>
      <c r="D22" s="8"/>
      <c r="E22" s="8"/>
      <c r="F22" s="8"/>
      <c r="G22" s="8"/>
      <c r="H22" s="8"/>
    </row>
    <row r="23" spans="2:8" ht="12.75">
      <c r="B23" s="8"/>
      <c r="C23" s="8"/>
      <c r="D23" s="8"/>
      <c r="E23" s="8"/>
      <c r="F23" s="8"/>
      <c r="G23" s="8"/>
      <c r="H23" s="8"/>
    </row>
    <row r="24" spans="2:8" ht="12.75">
      <c r="B24" s="8"/>
      <c r="C24" s="8"/>
      <c r="D24" s="8"/>
      <c r="E24" s="8"/>
      <c r="F24" s="8"/>
      <c r="G24" s="8"/>
      <c r="H24" s="8"/>
    </row>
    <row r="25" spans="2:8" ht="12.75">
      <c r="B25" s="8"/>
      <c r="C25" s="8"/>
      <c r="D25" s="8"/>
      <c r="E25" s="8"/>
      <c r="F25" s="8"/>
      <c r="G25" s="8"/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ht="12.75">
      <c r="D27" s="32"/>
    </row>
    <row r="28" ht="12.75">
      <c r="D28" s="3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R34" sqref="R34"/>
    </sheetView>
  </sheetViews>
  <sheetFormatPr defaultColWidth="9.00390625" defaultRowHeight="12.75"/>
  <cols>
    <col min="1" max="1" width="19.375" style="0" customWidth="1"/>
    <col min="2" max="2" width="21.00390625" style="0" customWidth="1"/>
    <col min="3" max="3" width="6.125" style="0" customWidth="1"/>
    <col min="4" max="4" width="5.75390625" style="0" customWidth="1"/>
    <col min="5" max="5" width="5.875" style="0" customWidth="1"/>
    <col min="6" max="7" width="6.00390625" style="0" customWidth="1"/>
    <col min="8" max="8" width="5.625" style="0" customWidth="1"/>
    <col min="9" max="9" width="5.75390625" style="0" customWidth="1"/>
    <col min="10" max="10" width="6.125" style="0" customWidth="1"/>
    <col min="11" max="11" width="6.625" style="0" customWidth="1"/>
    <col min="12" max="12" width="6.125" style="0" customWidth="1"/>
    <col min="13" max="13" width="5.875" style="0" customWidth="1"/>
    <col min="14" max="14" width="5.75390625" style="0" customWidth="1"/>
    <col min="15" max="15" width="5.125" style="0" customWidth="1"/>
    <col min="16" max="16" width="5.625" style="0" customWidth="1"/>
    <col min="17" max="17" width="5.25390625" style="0" customWidth="1"/>
  </cols>
  <sheetData>
    <row r="1" spans="1:17" ht="15.75">
      <c r="A1" s="29" t="s">
        <v>75</v>
      </c>
      <c r="C1" s="12">
        <v>120</v>
      </c>
      <c r="D1" s="12">
        <v>123</v>
      </c>
      <c r="E1" s="12">
        <v>126</v>
      </c>
      <c r="F1" s="12">
        <v>129</v>
      </c>
      <c r="G1" s="12">
        <v>132</v>
      </c>
      <c r="H1" s="12">
        <v>135</v>
      </c>
      <c r="I1" s="12">
        <v>138</v>
      </c>
      <c r="J1" s="12">
        <v>141</v>
      </c>
      <c r="K1" s="12">
        <v>144</v>
      </c>
      <c r="L1" s="12">
        <v>147</v>
      </c>
      <c r="M1" s="12">
        <v>150</v>
      </c>
      <c r="N1" s="12">
        <v>153</v>
      </c>
      <c r="O1" s="12">
        <v>156</v>
      </c>
      <c r="P1" s="12">
        <v>159</v>
      </c>
      <c r="Q1" s="12">
        <v>162</v>
      </c>
    </row>
    <row r="2" spans="1:17" ht="12.75">
      <c r="A2" s="14" t="s">
        <v>28</v>
      </c>
      <c r="B2" s="22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14" t="s">
        <v>29</v>
      </c>
      <c r="B3" s="22" t="s">
        <v>27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4" t="s">
        <v>72</v>
      </c>
      <c r="B4" s="22" t="s">
        <v>27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4" t="s">
        <v>69</v>
      </c>
      <c r="B5" s="22" t="s">
        <v>31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4" t="s">
        <v>33</v>
      </c>
      <c r="B6" s="22" t="s">
        <v>31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4" t="s">
        <v>34</v>
      </c>
      <c r="B7" s="22" t="s">
        <v>31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4" t="s">
        <v>36</v>
      </c>
      <c r="B8" s="22" t="s">
        <v>35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4" t="s">
        <v>68</v>
      </c>
      <c r="B9" s="22" t="s">
        <v>35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4" t="s">
        <v>39</v>
      </c>
      <c r="B10" s="22" t="s">
        <v>35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4" t="s">
        <v>44</v>
      </c>
      <c r="B11" s="22" t="s">
        <v>40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4" t="s">
        <v>73</v>
      </c>
      <c r="B12" s="22" t="s">
        <v>40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 t="s">
        <v>46</v>
      </c>
      <c r="B13" s="8" t="s">
        <v>45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 t="s">
        <v>47</v>
      </c>
      <c r="B14" s="8" t="s">
        <v>45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 t="s">
        <v>48</v>
      </c>
      <c r="B15" s="8" t="s">
        <v>45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 t="s">
        <v>54</v>
      </c>
      <c r="B16" s="8" t="s">
        <v>51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 t="s">
        <v>56</v>
      </c>
      <c r="B17" s="8" t="s">
        <v>51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 t="s">
        <v>58</v>
      </c>
      <c r="B18" s="8" t="s">
        <v>57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 t="s">
        <v>59</v>
      </c>
      <c r="B19" s="8" t="s">
        <v>57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 t="s">
        <v>62</v>
      </c>
      <c r="B20" s="8" t="s">
        <v>66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 t="s">
        <v>65</v>
      </c>
      <c r="B21" s="8" t="s">
        <v>66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14"/>
      <c r="B22" s="22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14"/>
      <c r="B24" s="22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4"/>
      <c r="B26" s="22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8"/>
      <c r="B27" s="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14"/>
      <c r="B28" s="22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8"/>
      <c r="B29" s="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14"/>
      <c r="B30" s="22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14"/>
      <c r="B32" s="22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0"/>
    </sheetView>
  </sheetViews>
  <sheetFormatPr defaultColWidth="9.00390625" defaultRowHeight="12.75"/>
  <cols>
    <col min="1" max="1" width="7.375" style="33" customWidth="1"/>
    <col min="2" max="2" width="26.75390625" style="33" customWidth="1"/>
    <col min="3" max="16384" width="9.125" style="33" customWidth="1"/>
  </cols>
  <sheetData>
    <row r="1" ht="15.75">
      <c r="B1" s="29" t="s">
        <v>21</v>
      </c>
    </row>
    <row r="3" spans="1:3" ht="15">
      <c r="A3" s="33" t="s">
        <v>13</v>
      </c>
      <c r="B3" s="33" t="s">
        <v>45</v>
      </c>
      <c r="C3" s="34">
        <f>závod!R40</f>
        <v>6974.834187893527</v>
      </c>
    </row>
    <row r="4" spans="1:3" ht="15">
      <c r="A4" s="33" t="s">
        <v>12</v>
      </c>
      <c r="B4" s="33" t="s">
        <v>40</v>
      </c>
      <c r="C4" s="34">
        <f>závod!R33</f>
        <v>6835.1997575400155</v>
      </c>
    </row>
    <row r="5" spans="1:3" ht="15">
      <c r="A5" s="33" t="s">
        <v>14</v>
      </c>
      <c r="B5" s="33" t="s">
        <v>35</v>
      </c>
      <c r="C5" s="34">
        <f>závod!R26</f>
        <v>6752.819883247126</v>
      </c>
    </row>
    <row r="6" spans="1:3" ht="15">
      <c r="A6" s="33" t="s">
        <v>15</v>
      </c>
      <c r="B6" s="33" t="s">
        <v>57</v>
      </c>
      <c r="C6" s="34">
        <f>závod!R54</f>
        <v>6436.926562169583</v>
      </c>
    </row>
    <row r="7" spans="1:3" ht="15">
      <c r="A7" s="33" t="s">
        <v>16</v>
      </c>
      <c r="B7" s="33" t="s">
        <v>66</v>
      </c>
      <c r="C7" s="34">
        <f>závod!R61</f>
        <v>6362.806494255984</v>
      </c>
    </row>
    <row r="8" spans="1:3" ht="15">
      <c r="A8" s="33" t="s">
        <v>17</v>
      </c>
      <c r="B8" s="33" t="s">
        <v>51</v>
      </c>
      <c r="C8" s="34">
        <f>závod!R47</f>
        <v>5934.607495604767</v>
      </c>
    </row>
    <row r="9" spans="1:3" ht="15">
      <c r="A9" s="33" t="s">
        <v>18</v>
      </c>
      <c r="B9" s="33" t="s">
        <v>31</v>
      </c>
      <c r="C9" s="34">
        <f>závod!R19</f>
        <v>5509.933567608179</v>
      </c>
    </row>
    <row r="10" spans="1:3" ht="15">
      <c r="A10" s="33" t="s">
        <v>19</v>
      </c>
      <c r="B10" s="33" t="s">
        <v>27</v>
      </c>
      <c r="C10" s="34">
        <f>závod!R12</f>
        <v>5390.459120020436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učitel</cp:lastModifiedBy>
  <cp:lastPrinted>2015-05-26T11:42:20Z</cp:lastPrinted>
  <dcterms:created xsi:type="dcterms:W3CDTF">2007-05-25T07:12:57Z</dcterms:created>
  <dcterms:modified xsi:type="dcterms:W3CDTF">2015-05-26T13:30:29Z</dcterms:modified>
  <cp:category/>
  <cp:version/>
  <cp:contentType/>
  <cp:contentStatus/>
</cp:coreProperties>
</file>