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7260" activeTab="7"/>
  </bookViews>
  <sheets>
    <sheet name="závod" sheetId="1" r:id="rId1"/>
    <sheet name="60 m" sheetId="2" r:id="rId2"/>
    <sheet name="800 m" sheetId="3" r:id="rId3"/>
    <sheet name="koule" sheetId="4" r:id="rId4"/>
    <sheet name="míček" sheetId="5" r:id="rId5"/>
    <sheet name="dálka" sheetId="6" r:id="rId6"/>
    <sheet name="výška" sheetId="7" r:id="rId7"/>
    <sheet name="pořadí" sheetId="8" r:id="rId8"/>
  </sheets>
  <definedNames/>
  <calcPr fullCalcOnLoad="1"/>
</workbook>
</file>

<file path=xl/sharedStrings.xml><?xml version="1.0" encoding="utf-8"?>
<sst xmlns="http://schemas.openxmlformats.org/spreadsheetml/2006/main" count="523" uniqueCount="83">
  <si>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</si>
  <si>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</si>
  <si>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</si>
  <si>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</si>
  <si>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</si>
  <si>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</si>
  <si>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</si>
  <si>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</si>
  <si>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</si>
  <si>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800 m</t>
  </si>
  <si>
    <t>celkem</t>
  </si>
  <si>
    <t>:</t>
  </si>
  <si>
    <t>60 m žákyně</t>
  </si>
  <si>
    <t>1.</t>
  </si>
  <si>
    <t>2.</t>
  </si>
  <si>
    <t>3.</t>
  </si>
  <si>
    <t>4.</t>
  </si>
  <si>
    <t>5.</t>
  </si>
  <si>
    <t>6.</t>
  </si>
  <si>
    <t>7.</t>
  </si>
  <si>
    <t>800 m žákyně</t>
  </si>
  <si>
    <t>Koule 3 kg žákyně</t>
  </si>
  <si>
    <t>Míček žákyně</t>
  </si>
  <si>
    <t>Dálka žákyně</t>
  </si>
  <si>
    <t>Výška žákyně</t>
  </si>
  <si>
    <t>U Lesa Nový Bor</t>
  </si>
  <si>
    <t>Pořadí družstev starších žákyň</t>
  </si>
  <si>
    <t>Starší žákyně- okresní kolo atletického čtyřboje ZŠ</t>
  </si>
  <si>
    <t>Bočková Markéta</t>
  </si>
  <si>
    <t>Kučerová Anna</t>
  </si>
  <si>
    <t>Stráž pod Ralskem</t>
  </si>
  <si>
    <t>Cihlářová Hana</t>
  </si>
  <si>
    <t>Hrubá Denisa</t>
  </si>
  <si>
    <t>Lada Česká Lípa</t>
  </si>
  <si>
    <t>Kaniová Aneta</t>
  </si>
  <si>
    <t>Kaniová Nikola</t>
  </si>
  <si>
    <t>Novotná Linda</t>
  </si>
  <si>
    <t>Bártová Tereza</t>
  </si>
  <si>
    <t>Brunclíková Eva</t>
  </si>
  <si>
    <t>Perglová Pavlína</t>
  </si>
  <si>
    <t>Kopecká Natálie</t>
  </si>
  <si>
    <t>Oswaldová Eliška</t>
  </si>
  <si>
    <t>Základní výška 110 cm, zvyšování po 3 cm, max. 9 pokusů.</t>
  </si>
  <si>
    <t>1. pokus</t>
  </si>
  <si>
    <t>2. pokus</t>
  </si>
  <si>
    <t>3. pokus</t>
  </si>
  <si>
    <t>nejvíc</t>
  </si>
  <si>
    <t>Jablonné v Podještědí</t>
  </si>
  <si>
    <t>Mimoň</t>
  </si>
  <si>
    <t>Mašková Kristýna</t>
  </si>
  <si>
    <t>Vlčková Denisa</t>
  </si>
  <si>
    <t>Čížková Sandra</t>
  </si>
  <si>
    <t>Pospíšilová Kateřina</t>
  </si>
  <si>
    <t>Majorová Tereza</t>
  </si>
  <si>
    <t>Valešová Pavla</t>
  </si>
  <si>
    <t>Pátova Česká Lípa</t>
  </si>
  <si>
    <t>Březinová Lucie</t>
  </si>
  <si>
    <t>Stratilová Lucie</t>
  </si>
  <si>
    <t>Štěpánková Adéla</t>
  </si>
  <si>
    <t>Líšková Michaela</t>
  </si>
  <si>
    <t>Měkotová Natálie</t>
  </si>
  <si>
    <t>Arltová Kateřina</t>
  </si>
  <si>
    <t>Horáková Terea</t>
  </si>
  <si>
    <t>Stromecká Jana</t>
  </si>
  <si>
    <t>Sever Česká Lípa</t>
  </si>
  <si>
    <t>Kusá Kateřina</t>
  </si>
  <si>
    <t>Grigoryeva Světlana</t>
  </si>
  <si>
    <t>Vaňková Adéla</t>
  </si>
  <si>
    <t>Ševčíková Lenka</t>
  </si>
  <si>
    <t>Svobodová Sára</t>
  </si>
  <si>
    <t>Vodenková Tereza</t>
  </si>
  <si>
    <t>Cvikov</t>
  </si>
  <si>
    <t>Jakobi Natálie</t>
  </si>
  <si>
    <t>Pokorná Natálie</t>
  </si>
  <si>
    <t>Vančurová Sára</t>
  </si>
  <si>
    <t>Kadorová Monika</t>
  </si>
  <si>
    <t>Bazgerová Michaela</t>
  </si>
  <si>
    <t>Brotánková Michaela</t>
  </si>
  <si>
    <t>Mašinovičová Anna</t>
  </si>
  <si>
    <t>Kovačová Adéla</t>
  </si>
  <si>
    <t>2. 10. 2014 Jablonné v Podještědí</t>
  </si>
  <si>
    <t>8.</t>
  </si>
  <si>
    <t>Horáková Tereza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</si>
</sst>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71" sqref="H71"/>
    </sheetView>
  </sheetViews>
  <sheetFormatPr defaultColWidth="9.00390625" defaultRowHeight="12.75"/>
  <cols>
    <col min="1" max="1" width="7.75390625" style="0" customWidth="1"/>
    <col min="2" max="2" width="19.375" style="0" customWidth="1"/>
    <col min="3" max="3" width="22.753906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0" customWidth="1"/>
    <col min="15" max="15" width="1.12109375" style="0" customWidth="1"/>
    <col min="16" max="16" width="7.125" style="17" customWidth="1"/>
    <col min="17" max="17" width="5.625" style="0" customWidth="1"/>
    <col min="18" max="18" width="11.00390625" style="0" customWidth="1"/>
  </cols>
  <sheetData>
    <row r="1" ht="23.25">
      <c r="A1" s="16" t="s">
        <v>27</v>
      </c>
    </row>
    <row r="3" ht="15.75">
      <c r="A3" s="21" t="s">
        <v>80</v>
      </c>
    </row>
    <row r="5" spans="1:23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4</v>
      </c>
      <c r="H5" s="2" t="s">
        <v>6</v>
      </c>
      <c r="I5" s="2" t="s">
        <v>4</v>
      </c>
      <c r="J5" s="2" t="s">
        <v>7</v>
      </c>
      <c r="K5" s="2" t="s">
        <v>4</v>
      </c>
      <c r="L5" s="2" t="s">
        <v>8</v>
      </c>
      <c r="M5" s="2" t="s">
        <v>4</v>
      </c>
      <c r="N5" s="35" t="s">
        <v>9</v>
      </c>
      <c r="O5" s="36"/>
      <c r="P5" s="37"/>
      <c r="Q5" s="2" t="s">
        <v>4</v>
      </c>
      <c r="R5" s="2" t="s">
        <v>10</v>
      </c>
      <c r="T5" s="3"/>
      <c r="U5" s="3"/>
      <c r="V5" s="3"/>
      <c r="W5" s="3"/>
    </row>
    <row r="6" spans="1:23" ht="12.75">
      <c r="A6" s="2"/>
      <c r="B6" s="4" t="s">
        <v>37</v>
      </c>
      <c r="C6" s="4" t="s">
        <v>47</v>
      </c>
      <c r="D6" s="5">
        <v>8.77</v>
      </c>
      <c r="E6" s="6">
        <f>IF(D6&lt;1.5,,IF(D6&lt;1.5,,SUM(56.0211*(POWER((D6-1.5),1.05)))))</f>
        <v>449.7412923736125</v>
      </c>
      <c r="F6" s="5">
        <v>0</v>
      </c>
      <c r="G6" s="6">
        <f>IF(F6&lt;8,,IF(F6&lt;8,,SUM(7.86*(POWER((F6-8),1.1)))))</f>
        <v>0</v>
      </c>
      <c r="H6" s="5">
        <v>8.77</v>
      </c>
      <c r="I6" s="6">
        <f>IF(H6&lt;0.1,,IF(H6&gt;13,,SUM(46.0849*(POWER((13-H6),1.81)))))</f>
        <v>626.9526095836194</v>
      </c>
      <c r="J6" s="7">
        <v>137</v>
      </c>
      <c r="K6" s="6">
        <f>IF(J6&lt;75,,IF(J6&lt;75,,SUM(1.84523*(POWER((J6-75),1.348)))))</f>
        <v>481.0547466414434</v>
      </c>
      <c r="L6" s="8">
        <v>0</v>
      </c>
      <c r="M6" s="6">
        <f>IF(L6&lt;210,,IF(L6&lt;210,,SUM(0.188807*(POWER((L6-210),1.41)))))</f>
        <v>0</v>
      </c>
      <c r="N6" s="9">
        <v>3</v>
      </c>
      <c r="O6" s="10" t="s">
        <v>11</v>
      </c>
      <c r="P6" s="18">
        <v>5.39</v>
      </c>
      <c r="Q6" s="6">
        <f>IF((N6*60+P6)&lt;0.1,,IF((N6*60+P6)&gt;254,,SUM(0.11193*(POWER((254-(N6*60+P6)),1.88)))))</f>
        <v>317.2158302481889</v>
      </c>
      <c r="R6" s="11">
        <f>SUM(E6,G6,I6,K6,M6,Q6)</f>
        <v>1874.9644788468643</v>
      </c>
      <c r="T6" s="3"/>
      <c r="U6" s="1"/>
      <c r="V6" s="1"/>
      <c r="W6" s="1"/>
    </row>
    <row r="7" spans="1:23" ht="12.75">
      <c r="A7" s="2"/>
      <c r="B7" s="4" t="s">
        <v>38</v>
      </c>
      <c r="C7" s="4" t="s">
        <v>47</v>
      </c>
      <c r="D7" s="5">
        <v>5.67</v>
      </c>
      <c r="E7" s="6">
        <f>IF(D7&lt;1.5,,IF(D7&lt;1.5,,SUM(56.0211*(POWER((D7-1.5),1.05)))))</f>
        <v>250.8964346641715</v>
      </c>
      <c r="F7" s="5">
        <v>0</v>
      </c>
      <c r="G7" s="6">
        <f>IF(F7&lt;8,,IF(F7&lt;8,,SUM(7.86*(POWER((F7-8),1.1)))))</f>
        <v>0</v>
      </c>
      <c r="H7" s="5">
        <v>9</v>
      </c>
      <c r="I7" s="6">
        <f>IF(H7&lt;0.1,,IF(H7&gt;13,,SUM(46.0849*(POWER((13-H7),1.81)))))</f>
        <v>566.6139123371194</v>
      </c>
      <c r="J7" s="7">
        <v>0</v>
      </c>
      <c r="K7" s="6">
        <f>IF(J7&lt;75,,IF(J7&lt;75,,SUM(1.84523*(POWER((J7-75),1.348)))))</f>
        <v>0</v>
      </c>
      <c r="L7" s="8">
        <v>440</v>
      </c>
      <c r="M7" s="6">
        <f>IF(L7&lt;210,,IF(L7&lt;210,,SUM(0.188807*(POWER((L7-210),1.41)))))</f>
        <v>403.69590167291705</v>
      </c>
      <c r="N7" s="9">
        <v>3</v>
      </c>
      <c r="O7" s="10" t="s">
        <v>11</v>
      </c>
      <c r="P7" s="18">
        <v>7.82</v>
      </c>
      <c r="Q7" s="6">
        <f>IF((N7*60+P7)&lt;0.1,,IF((N7*60+P7)&gt;254,,SUM(0.11193*(POWER((254-(N7*60+P7)),1.88)))))</f>
        <v>296.42362763327446</v>
      </c>
      <c r="R7" s="11">
        <f>SUM(E7,G7,I7,K7,M7,Q7)</f>
        <v>1517.6298763074824</v>
      </c>
      <c r="T7" s="3"/>
      <c r="U7" s="1"/>
      <c r="V7" s="1"/>
      <c r="W7" s="1"/>
    </row>
    <row r="8" spans="1:23" ht="12.75">
      <c r="A8" s="2" t="s">
        <v>15</v>
      </c>
      <c r="B8" s="4" t="s">
        <v>40</v>
      </c>
      <c r="C8" s="4" t="s">
        <v>47</v>
      </c>
      <c r="D8" s="5">
        <v>6.08</v>
      </c>
      <c r="E8" s="6">
        <f>IF(D8&lt;1.5,,IF(D8&lt;1.5,,SUM(56.0211*(POWER((D8-1.5),1.05)))))</f>
        <v>276.8601080463893</v>
      </c>
      <c r="F8" s="5">
        <v>0</v>
      </c>
      <c r="G8" s="6">
        <f>IF(F8&lt;8,,IF(F8&lt;8,,SUM(7.86*(POWER((F8-8),1.1)))))</f>
        <v>0</v>
      </c>
      <c r="H8" s="5">
        <v>9.02</v>
      </c>
      <c r="I8" s="6">
        <f>IF(H8&lt;0.1,,IF(H8&gt;13,,SUM(46.0849*(POWER((13-H8),1.81)))))</f>
        <v>561.4964436318193</v>
      </c>
      <c r="J8" s="7">
        <v>0</v>
      </c>
      <c r="K8" s="6">
        <f>IF(J8&lt;75,,IF(J8&lt;75,,SUM(1.84523*(POWER((J8-75),1.348)))))</f>
        <v>0</v>
      </c>
      <c r="L8" s="8">
        <v>439</v>
      </c>
      <c r="M8" s="6">
        <f>IF(L8&lt;210,,IF(L8&lt;210,,SUM(0.188807*(POWER((L8-210),1.41)))))</f>
        <v>401.22327799309915</v>
      </c>
      <c r="N8" s="9">
        <v>3</v>
      </c>
      <c r="O8" s="10" t="s">
        <v>11</v>
      </c>
      <c r="P8" s="18">
        <v>4.42</v>
      </c>
      <c r="Q8" s="6">
        <f>IF((N8*60+P8)&lt;0.1,,IF((N8*60+P8)&gt;254,,SUM(0.11193*(POWER((254-(N8*60+P8)),1.88)))))</f>
        <v>325.6995973430671</v>
      </c>
      <c r="R8" s="11">
        <f>SUM(E8,G8,I8,K8,M8,Q8)</f>
        <v>1565.279427014375</v>
      </c>
      <c r="T8" s="3"/>
      <c r="U8" s="1"/>
      <c r="V8" s="1"/>
      <c r="W8" s="1"/>
    </row>
    <row r="9" spans="1:23" ht="12.75">
      <c r="A9" s="2"/>
      <c r="B9" s="4" t="s">
        <v>39</v>
      </c>
      <c r="C9" s="4" t="s">
        <v>47</v>
      </c>
      <c r="D9" s="5">
        <v>0</v>
      </c>
      <c r="E9" s="6">
        <f>IF(D9&lt;1.5,,IF(D9&lt;1.5,,SUM(56.0211*(POWER((D9-1.5),1.05)))))</f>
        <v>0</v>
      </c>
      <c r="F9" s="5">
        <v>45.49</v>
      </c>
      <c r="G9" s="6">
        <f>IF(F9&lt;8,,IF(F9&lt;8,,SUM(7.86*(POWER((F9-8),1.1)))))</f>
        <v>423.3792122320822</v>
      </c>
      <c r="H9" s="5">
        <v>9.52</v>
      </c>
      <c r="I9" s="6">
        <f>IF(H9&lt;0.1,,IF(H9&gt;13,,SUM(46.0849*(POWER((13-H9),1.81)))))</f>
        <v>440.36934678025904</v>
      </c>
      <c r="J9" s="7">
        <v>143</v>
      </c>
      <c r="K9" s="6">
        <f>IF(J9&lt;75,,IF(J9&lt;75,,SUM(1.84523*(POWER((J9-75),1.348)))))</f>
        <v>544.8444371774773</v>
      </c>
      <c r="L9" s="8">
        <v>0</v>
      </c>
      <c r="M9" s="6">
        <f>IF(L9&lt;210,,IF(L9&lt;210,,SUM(0.188807*(POWER((L9-210),1.41)))))</f>
        <v>0</v>
      </c>
      <c r="N9" s="9">
        <v>3</v>
      </c>
      <c r="O9" s="10" t="s">
        <v>11</v>
      </c>
      <c r="P9" s="18">
        <v>31.16</v>
      </c>
      <c r="Q9" s="6">
        <f>IF((N9*60+P9)&lt;0.1,,IF((N9*60+P9)&gt;254,,SUM(0.11193*(POWER((254-(N9*60+P9)),1.88)))))</f>
        <v>130.86499491251845</v>
      </c>
      <c r="R9" s="11">
        <f>SUM(E9,G9,I9,K9,M9,Q9)</f>
        <v>1539.457991102337</v>
      </c>
      <c r="T9" s="3"/>
      <c r="U9" s="1"/>
      <c r="V9" s="1"/>
      <c r="W9" s="1"/>
    </row>
    <row r="10" spans="1:23" ht="12.75">
      <c r="A10" s="2"/>
      <c r="B10" s="4" t="s">
        <v>79</v>
      </c>
      <c r="C10" s="4" t="s">
        <v>47</v>
      </c>
      <c r="D10" s="5">
        <v>0</v>
      </c>
      <c r="E10" s="6">
        <f>IF(D10&lt;1.5,,IF(D10&lt;1.5,,SUM(56.0211*(POWER((D10-1.5),1.05)))))</f>
        <v>0</v>
      </c>
      <c r="F10" s="5">
        <v>30.99</v>
      </c>
      <c r="G10" s="6">
        <f>IF(F10&lt;8,,IF(F10&lt;8,,SUM(7.86*(POWER((F10-8),1.1)))))</f>
        <v>247.23810968501164</v>
      </c>
      <c r="H10" s="5">
        <v>9.66</v>
      </c>
      <c r="I10" s="6">
        <f>IF(H10&lt;0.1,,IF(H10&gt;13,,SUM(46.0849*(POWER((13-H10),1.81)))))</f>
        <v>408.8271735528198</v>
      </c>
      <c r="J10" s="7">
        <v>131</v>
      </c>
      <c r="K10" s="6">
        <f>IF(J10&lt;75,,IF(J10&lt;75,,SUM(1.84523*(POWER((J10-75),1.348)))))</f>
        <v>419.38024320772456</v>
      </c>
      <c r="L10" s="8">
        <v>0</v>
      </c>
      <c r="M10" s="6">
        <f>IF(L10&lt;210,,IF(L10&lt;210,,SUM(0.188807*(POWER((L10-210),1.41)))))</f>
        <v>0</v>
      </c>
      <c r="N10" s="9">
        <v>3</v>
      </c>
      <c r="O10" s="10" t="s">
        <v>11</v>
      </c>
      <c r="P10" s="18">
        <v>5.88</v>
      </c>
      <c r="Q10" s="6">
        <f>IF((N10*60+P10)&lt;0.1,,IF((N10*60+P10)&gt;254,,SUM(0.11193*(POWER((254-(N10*60+P10)),1.88)))))</f>
        <v>312.9700834101066</v>
      </c>
      <c r="R10" s="11">
        <f>SUM(E10,G10,I10,K10,M10,Q10)</f>
        <v>1388.4156098556625</v>
      </c>
      <c r="T10" s="3"/>
      <c r="U10" s="1"/>
      <c r="V10" s="1"/>
      <c r="W10" s="1"/>
    </row>
    <row r="11" spans="1:23" ht="12.75">
      <c r="A11" s="2"/>
      <c r="B11" s="4"/>
      <c r="C11" s="4"/>
      <c r="D11" s="5"/>
      <c r="E11" s="6"/>
      <c r="F11" s="5"/>
      <c r="G11" s="6"/>
      <c r="H11" s="5"/>
      <c r="I11" s="6"/>
      <c r="J11" s="7"/>
      <c r="K11" s="6"/>
      <c r="L11" s="8"/>
      <c r="M11" s="6"/>
      <c r="N11" s="9"/>
      <c r="O11" s="10"/>
      <c r="P11" s="18"/>
      <c r="Q11" s="6"/>
      <c r="R11" s="11">
        <f>SUM(R6:R10)-MIN(R6:R10)</f>
        <v>6497.331773271058</v>
      </c>
      <c r="T11" s="1"/>
      <c r="U11" s="1"/>
      <c r="V11" s="1"/>
      <c r="W11" s="1"/>
    </row>
    <row r="12" spans="1:23" ht="12.75">
      <c r="A12" s="15"/>
      <c r="B12" s="13"/>
      <c r="C12" s="13"/>
      <c r="D12" s="14"/>
      <c r="E12" s="7"/>
      <c r="F12" s="14"/>
      <c r="G12" s="7"/>
      <c r="H12" s="14"/>
      <c r="I12" s="7"/>
      <c r="J12" s="7"/>
      <c r="K12" s="7"/>
      <c r="L12" s="13"/>
      <c r="M12" s="7"/>
      <c r="N12" s="9"/>
      <c r="O12" s="10"/>
      <c r="P12" s="19"/>
      <c r="Q12" s="7"/>
      <c r="R12" s="10"/>
      <c r="T12" s="1"/>
      <c r="U12" s="1"/>
      <c r="V12" s="1"/>
      <c r="W12" s="1"/>
    </row>
    <row r="13" spans="1:18" ht="12.75">
      <c r="A13" s="2"/>
      <c r="B13" s="4" t="s">
        <v>41</v>
      </c>
      <c r="C13" s="4" t="s">
        <v>48</v>
      </c>
      <c r="D13" s="5">
        <v>7.42</v>
      </c>
      <c r="E13" s="6">
        <f>IF(D13&lt;1.5,,IF(D13&lt;1.5,,SUM(56.0211*(POWER((D13-1.5),1.05)))))</f>
        <v>362.48448624892217</v>
      </c>
      <c r="F13" s="5">
        <v>0</v>
      </c>
      <c r="G13" s="6">
        <f>IF(F13&lt;8,,IF(F13&lt;8,,SUM(7.86*(POWER((F13-8),1.1)))))</f>
        <v>0</v>
      </c>
      <c r="H13" s="5">
        <v>8.56</v>
      </c>
      <c r="I13" s="6">
        <f>IF(H13&lt;0.1,,IF(H13&gt;13,,SUM(46.0849*(POWER((13-H13),1.81)))))</f>
        <v>684.4186343342335</v>
      </c>
      <c r="J13" s="7">
        <v>0</v>
      </c>
      <c r="K13" s="6">
        <f>IF(J13&lt;75,,IF(J13&lt;75,,SUM(1.84523*(POWER((J13-75),1.348)))))</f>
        <v>0</v>
      </c>
      <c r="L13" s="8">
        <v>479</v>
      </c>
      <c r="M13" s="6">
        <f>IF(L13&lt;210,,IF(L13&lt;210,,SUM(0.188807*(POWER((L13-210),1.41)))))</f>
        <v>503.4644457938082</v>
      </c>
      <c r="N13" s="9">
        <v>2</v>
      </c>
      <c r="O13" s="10" t="s">
        <v>11</v>
      </c>
      <c r="P13" s="18">
        <v>51.77</v>
      </c>
      <c r="Q13" s="6">
        <f>IF((N13*60+P13)&lt;0.1,,IF((N13*60+P13)&gt;254,,SUM(0.11193*(POWER((254-(N13*60+P13)),1.88)))))</f>
        <v>445.8650692828101</v>
      </c>
      <c r="R13" s="11">
        <f>SUM(E13,G13,I13,K13,M13,Q13)</f>
        <v>1996.232635659774</v>
      </c>
    </row>
    <row r="14" spans="1:18" ht="12.75">
      <c r="A14" s="2"/>
      <c r="B14" s="4" t="s">
        <v>49</v>
      </c>
      <c r="C14" s="4" t="s">
        <v>48</v>
      </c>
      <c r="D14" s="5">
        <v>0</v>
      </c>
      <c r="E14" s="6">
        <f>IF(D14&lt;1.5,,IF(D14&lt;1.5,,SUM(56.0211*(POWER((D14-1.5),1.05)))))</f>
        <v>0</v>
      </c>
      <c r="F14" s="5">
        <v>32.42</v>
      </c>
      <c r="G14" s="6">
        <f>IF(F14&lt;8,,IF(F14&lt;8,,SUM(7.86*(POWER((F14-8),1.1)))))</f>
        <v>264.206058150015</v>
      </c>
      <c r="H14" s="5">
        <v>8.87</v>
      </c>
      <c r="I14" s="6">
        <f>IF(H14&lt;0.1,,IF(H14&gt;13,,SUM(46.0849*(POWER((13-H14),1.81)))))</f>
        <v>600.3828014290244</v>
      </c>
      <c r="J14" s="7">
        <v>119</v>
      </c>
      <c r="K14" s="6">
        <f>IF(J14&lt;75,,IF(J14&lt;75,,SUM(1.84523*(POWER((J14-75),1.348)))))</f>
        <v>302.9875021082991</v>
      </c>
      <c r="L14" s="8">
        <v>0</v>
      </c>
      <c r="M14" s="6">
        <f>IF(L14&lt;210,,IF(L14&lt;210,,SUM(0.188807*(POWER((L14-210),1.41)))))</f>
        <v>0</v>
      </c>
      <c r="N14" s="9">
        <v>4</v>
      </c>
      <c r="O14" s="10" t="s">
        <v>11</v>
      </c>
      <c r="P14" s="18">
        <v>36.69</v>
      </c>
      <c r="Q14" s="6">
        <f>IF((N14*60+P14)&lt;0.1,,IF((N14*60+P14)&gt;254,,SUM(0.11193*(POWER((254-(N14*60+P14)),1.88)))))</f>
        <v>0</v>
      </c>
      <c r="R14" s="11">
        <f>SUM(E14,G14,I14,K14,M14,Q14)</f>
        <v>1167.5763616873385</v>
      </c>
    </row>
    <row r="15" spans="1:18" ht="12.75">
      <c r="A15" s="2" t="s">
        <v>18</v>
      </c>
      <c r="B15" s="4" t="s">
        <v>52</v>
      </c>
      <c r="C15" s="4" t="s">
        <v>48</v>
      </c>
      <c r="D15" s="5">
        <v>0</v>
      </c>
      <c r="E15" s="6">
        <f>IF(D15&lt;1.5,,IF(D15&lt;1.5,,SUM(56.0211*(POWER((D15-1.5),1.05)))))</f>
        <v>0</v>
      </c>
      <c r="F15" s="5">
        <v>31.99</v>
      </c>
      <c r="G15" s="6">
        <f>IF(F15&lt;8,,IF(F15&lt;8,,SUM(7.86*(POWER((F15-8),1.1)))))</f>
        <v>259.09308300581347</v>
      </c>
      <c r="H15" s="5">
        <v>9.59</v>
      </c>
      <c r="I15" s="6">
        <f>IF(H15&lt;0.1,,IF(H15&gt;13,,SUM(46.0849*(POWER((13-H15),1.81)))))</f>
        <v>424.4671403164393</v>
      </c>
      <c r="J15" s="7">
        <v>13</v>
      </c>
      <c r="K15" s="6">
        <f>IF(J15&lt;75,,IF(J15&lt;75,,SUM(1.84523*(POWER((J15-75),1.348)))))</f>
        <v>0</v>
      </c>
      <c r="L15" s="8">
        <v>0</v>
      </c>
      <c r="M15" s="6">
        <f>IF(L15&lt;210,,IF(L15&lt;210,,SUM(0.188807*(POWER((L15-210),1.41)))))</f>
        <v>0</v>
      </c>
      <c r="N15" s="9">
        <v>4</v>
      </c>
      <c r="O15" s="10" t="s">
        <v>11</v>
      </c>
      <c r="P15" s="18">
        <v>54.9</v>
      </c>
      <c r="Q15" s="6">
        <f>IF((N15*60+P15)&lt;0.1,,IF((N15*60+P15)&gt;254,,SUM(0.11193*(POWER((254-(N15*60+P15)),1.88)))))</f>
        <v>0</v>
      </c>
      <c r="R15" s="11">
        <f>SUM(E15,G15,I15,K15,M15,Q15)</f>
        <v>683.5602233222528</v>
      </c>
    </row>
    <row r="16" spans="1:18" ht="12.75">
      <c r="A16" s="2"/>
      <c r="B16" s="4" t="s">
        <v>50</v>
      </c>
      <c r="C16" s="4" t="s">
        <v>48</v>
      </c>
      <c r="D16" s="5">
        <v>7.71</v>
      </c>
      <c r="E16" s="6">
        <f>IF(D16&lt;1.5,,IF(D16&lt;1.5,,SUM(56.0211*(POWER((D16-1.5),1.05)))))</f>
        <v>381.1516571644841</v>
      </c>
      <c r="F16" s="5">
        <v>0</v>
      </c>
      <c r="G16" s="6">
        <f>IF(F16&lt;8,,IF(F16&lt;8,,SUM(7.86*(POWER((F16-8),1.1)))))</f>
        <v>0</v>
      </c>
      <c r="H16" s="5">
        <v>9.72</v>
      </c>
      <c r="I16" s="6">
        <f>IF(H16&lt;0.1,,IF(H16&gt;13,,SUM(46.0849*(POWER((13-H16),1.81)))))</f>
        <v>395.63099343904196</v>
      </c>
      <c r="J16" s="7">
        <v>0</v>
      </c>
      <c r="K16" s="6">
        <f>IF(J16&lt;75,,IF(J16&lt;75,,SUM(1.84523*(POWER((J16-75),1.348)))))</f>
        <v>0</v>
      </c>
      <c r="L16" s="8"/>
      <c r="M16" s="6">
        <f>IF(L16&lt;210,,IF(L16&lt;210,,SUM(0.188807*(POWER((L16-210),1.41)))))</f>
        <v>0</v>
      </c>
      <c r="N16" s="9">
        <v>3</v>
      </c>
      <c r="O16" s="10" t="s">
        <v>11</v>
      </c>
      <c r="P16" s="18">
        <v>50.06</v>
      </c>
      <c r="Q16" s="6">
        <f>IF((N16*60+P16)&lt;0.1,,IF((N16*60+P16)&gt;254,,SUM(0.11193*(POWER((254-(N16*60+P16)),1.88)))))</f>
        <v>43.8227773556077</v>
      </c>
      <c r="R16" s="11">
        <f>SUM(E16,G16,I16,K16,M16,Q16)</f>
        <v>820.6054279591337</v>
      </c>
    </row>
    <row r="17" spans="1:18" ht="12.75">
      <c r="A17" s="2"/>
      <c r="B17" s="4" t="s">
        <v>51</v>
      </c>
      <c r="C17" s="4" t="s">
        <v>48</v>
      </c>
      <c r="D17" s="5">
        <v>0</v>
      </c>
      <c r="E17" s="6">
        <f>IF(D17&lt;1.5,,IF(D17&lt;1.5,,SUM(56.0211*(POWER((D17-1.5),1.05)))))</f>
        <v>0</v>
      </c>
      <c r="F17" s="5">
        <v>42.1</v>
      </c>
      <c r="G17" s="6">
        <f>IF(F17&lt;8,,IF(F17&lt;8,,SUM(7.86*(POWER((F17-8),1.1)))))</f>
        <v>381.46294992217076</v>
      </c>
      <c r="H17" s="5">
        <v>10.25</v>
      </c>
      <c r="I17" s="6">
        <f>IF(H17&lt;0.1,,IF(H17&gt;13,,SUM(46.0849*(POWER((13-H17),1.81)))))</f>
        <v>287.57479924275725</v>
      </c>
      <c r="J17" s="7">
        <v>0</v>
      </c>
      <c r="K17" s="6">
        <f>IF(J17&lt;75,,IF(J17&lt;75,,SUM(1.84523*(POWER((J17-75),1.348)))))</f>
        <v>0</v>
      </c>
      <c r="L17" s="8"/>
      <c r="M17" s="6">
        <f>IF(L17&lt;210,,IF(L17&lt;210,,SUM(0.188807*(POWER((L17-210),1.41)))))</f>
        <v>0</v>
      </c>
      <c r="N17" s="9">
        <v>2</v>
      </c>
      <c r="O17" s="10" t="s">
        <v>11</v>
      </c>
      <c r="P17" s="18">
        <v>53.52</v>
      </c>
      <c r="Q17" s="6">
        <f>IF((N17*60+P17)&lt;0.1,,IF((N17*60+P17)&gt;254,,SUM(0.11193*(POWER((254-(N17*60+P17)),1.88)))))</f>
        <v>428.1933152952926</v>
      </c>
      <c r="R17" s="11">
        <f>SUM(E17,G17,I17,K17,M17,Q17)</f>
        <v>1097.2310644602208</v>
      </c>
    </row>
    <row r="18" spans="1:18" ht="12.75">
      <c r="A18" s="2"/>
      <c r="B18" s="4"/>
      <c r="C18" s="4"/>
      <c r="D18" s="5"/>
      <c r="E18" s="6"/>
      <c r="F18" s="5"/>
      <c r="G18" s="6"/>
      <c r="H18" s="5"/>
      <c r="I18" s="6"/>
      <c r="J18" s="7"/>
      <c r="K18" s="6"/>
      <c r="L18" s="8"/>
      <c r="M18" s="6"/>
      <c r="N18" s="9"/>
      <c r="O18" s="10"/>
      <c r="P18" s="18"/>
      <c r="Q18" s="6"/>
      <c r="R18" s="11">
        <f>SUM(R13:R17)-MIN(R13:R17)</f>
        <v>5081.645489766466</v>
      </c>
    </row>
    <row r="19" spans="1:18" ht="12.75">
      <c r="A19" s="15"/>
      <c r="B19" s="13"/>
      <c r="C19" s="13"/>
      <c r="D19" s="14"/>
      <c r="E19" s="7"/>
      <c r="F19" s="14"/>
      <c r="G19" s="7"/>
      <c r="H19" s="14"/>
      <c r="I19" s="7"/>
      <c r="J19" s="7"/>
      <c r="K19" s="7"/>
      <c r="L19" s="13"/>
      <c r="M19" s="7"/>
      <c r="N19" s="9"/>
      <c r="O19" s="10"/>
      <c r="P19" s="19"/>
      <c r="Q19" s="7"/>
      <c r="R19" s="10"/>
    </row>
    <row r="20" spans="1:18" ht="12.75">
      <c r="A20" s="2"/>
      <c r="B20" s="4" t="s">
        <v>34</v>
      </c>
      <c r="C20" s="4" t="s">
        <v>33</v>
      </c>
      <c r="D20" s="5">
        <v>8.63</v>
      </c>
      <c r="E20" s="6">
        <f>IF(D20&lt;1.5,,IF(D20&lt;1.5,,SUM(56.0211*(POWER((D20-1.5),1.05)))))</f>
        <v>440.65189131147656</v>
      </c>
      <c r="F20" s="5">
        <v>0</v>
      </c>
      <c r="G20" s="6">
        <f>IF(F20&lt;8,,IF(F20&lt;8,,SUM(7.86*(POWER((F20-8),1.1)))))</f>
        <v>0</v>
      </c>
      <c r="H20" s="5">
        <v>8.67</v>
      </c>
      <c r="I20" s="6">
        <f>IF(H20&lt;0.1,,IF(H20&gt;13,,SUM(46.0849*(POWER((13-H20),1.81)))))</f>
        <v>654.0361326202702</v>
      </c>
      <c r="J20" s="7">
        <v>0</v>
      </c>
      <c r="K20" s="6">
        <f>IF(J20&lt;75,,IF(J20&lt;75,,SUM(1.84523*(POWER((J20-75),1.348)))))</f>
        <v>0</v>
      </c>
      <c r="L20" s="8">
        <v>447</v>
      </c>
      <c r="M20" s="6">
        <f>IF(L20&lt;210,,IF(L20&lt;210,,SUM(0.188807*(POWER((L20-210),1.41)))))</f>
        <v>421.127167783138</v>
      </c>
      <c r="N20" s="9">
        <v>2</v>
      </c>
      <c r="O20" s="10" t="s">
        <v>11</v>
      </c>
      <c r="P20" s="18">
        <v>34.03</v>
      </c>
      <c r="Q20" s="6">
        <f>IF((N20*60+P20)&lt;0.1,,IF((N20*60+P20)&gt;254,,SUM(0.11193*(POWER((254-(N20*60+P20)),1.88)))))</f>
        <v>643.7267030973314</v>
      </c>
      <c r="R20" s="11">
        <f>SUM(E20,G20,I20,K20,M20,Q20)</f>
        <v>2159.541894812216</v>
      </c>
    </row>
    <row r="21" spans="1:18" ht="12.75">
      <c r="A21" s="2"/>
      <c r="B21" s="4" t="s">
        <v>35</v>
      </c>
      <c r="C21" s="4" t="s">
        <v>33</v>
      </c>
      <c r="D21" s="5">
        <v>0</v>
      </c>
      <c r="E21" s="6">
        <f>IF(D21&lt;1.5,,IF(D21&lt;1.5,,SUM(56.0211*(POWER((D21-1.5),1.05)))))</f>
        <v>0</v>
      </c>
      <c r="F21" s="5">
        <v>48.11</v>
      </c>
      <c r="G21" s="6">
        <f>IF(F21&lt;8,,IF(F21&lt;8,,SUM(7.86*(POWER((F21-8),1.1)))))</f>
        <v>456.0374139120058</v>
      </c>
      <c r="H21" s="5">
        <v>9.06</v>
      </c>
      <c r="I21" s="6">
        <f>IF(H21&lt;0.1,,IF(H21&gt;13,,SUM(46.0849*(POWER((13-H21),1.81)))))</f>
        <v>551.3238889722959</v>
      </c>
      <c r="J21" s="7">
        <v>0</v>
      </c>
      <c r="K21" s="6">
        <f>IF(J21&lt;75,,IF(J21&lt;75,,SUM(1.84523*(POWER((J21-75),1.348)))))</f>
        <v>0</v>
      </c>
      <c r="L21" s="8">
        <v>437</v>
      </c>
      <c r="M21" s="6">
        <f>IF(L21&lt;210,,IF(L21&lt;210,,SUM(0.188807*(POWER((L21-210),1.41)))))</f>
        <v>396.2913111248329</v>
      </c>
      <c r="N21" s="9">
        <v>2</v>
      </c>
      <c r="O21" s="10" t="s">
        <v>11</v>
      </c>
      <c r="P21" s="18">
        <v>46.18</v>
      </c>
      <c r="Q21" s="6">
        <f>IF((N21*60+P21)&lt;0.1,,IF((N21*60+P21)&gt;254,,SUM(0.11193*(POWER((254-(N21*60+P21)),1.88)))))</f>
        <v>504.547614725137</v>
      </c>
      <c r="R21" s="11">
        <f>SUM(E21,G21,I21,K21,M21,Q21)</f>
        <v>1908.2002287342716</v>
      </c>
    </row>
    <row r="22" spans="1:18" ht="12.75">
      <c r="A22" s="2" t="s">
        <v>13</v>
      </c>
      <c r="B22" s="4" t="s">
        <v>36</v>
      </c>
      <c r="C22" s="4" t="s">
        <v>33</v>
      </c>
      <c r="D22" s="5">
        <v>0</v>
      </c>
      <c r="E22" s="6">
        <f>IF(D22&lt;1.5,,IF(D22&lt;1.5,,SUM(56.0211*(POWER((D22-1.5),1.05)))))</f>
        <v>0</v>
      </c>
      <c r="F22" s="5">
        <v>40.36</v>
      </c>
      <c r="G22" s="6">
        <f>IF(F22&lt;8,,IF(F22&lt;8,,SUM(7.86*(POWER((F22-8),1.1)))))</f>
        <v>360.10728748787653</v>
      </c>
      <c r="H22" s="5">
        <v>9.33</v>
      </c>
      <c r="I22" s="6">
        <f>IF(H22&lt;0.1,,IF(H22&gt;13,,SUM(46.0849*(POWER((13-H22),1.81)))))</f>
        <v>484.8464563071394</v>
      </c>
      <c r="J22" s="7">
        <v>140</v>
      </c>
      <c r="K22" s="6">
        <f>IF(J22&lt;75,,IF(J22&lt;75,,SUM(1.84523*(POWER((J22-75),1.348)))))</f>
        <v>512.6933821107015</v>
      </c>
      <c r="L22" s="8">
        <v>0</v>
      </c>
      <c r="M22" s="6">
        <f>IF(L22&lt;210,,IF(L22&lt;210,,SUM(0.188807*(POWER((L22-210),1.41)))))</f>
        <v>0</v>
      </c>
      <c r="N22" s="9">
        <v>3</v>
      </c>
      <c r="O22" s="10" t="s">
        <v>11</v>
      </c>
      <c r="P22" s="18">
        <v>28.14</v>
      </c>
      <c r="Q22" s="6">
        <f>IF((N22*60+P22)&lt;0.1,,IF((N22*60+P22)&gt;254,,SUM(0.11193*(POWER((254-(N22*60+P22)),1.88)))))</f>
        <v>148.74504879901343</v>
      </c>
      <c r="R22" s="11">
        <f>SUM(E22,G22,I22,K22,M22,Q22)</f>
        <v>1506.392174704731</v>
      </c>
    </row>
    <row r="23" spans="1:18" ht="12.75">
      <c r="A23" s="2"/>
      <c r="B23" s="4" t="s">
        <v>54</v>
      </c>
      <c r="C23" s="4" t="s">
        <v>33</v>
      </c>
      <c r="D23" s="5">
        <v>0</v>
      </c>
      <c r="E23" s="6">
        <f>IF(D23&lt;1.5,,IF(D23&lt;1.5,,SUM(56.0211*(POWER((D23-1.5),1.05)))))</f>
        <v>0</v>
      </c>
      <c r="F23" s="5">
        <v>44.17</v>
      </c>
      <c r="G23" s="6">
        <f>IF(F23&lt;8,,IF(F23&lt;8,,SUM(7.86*(POWER((F23-8),1.1)))))</f>
        <v>407.0107740670863</v>
      </c>
      <c r="H23" s="5">
        <v>9.52</v>
      </c>
      <c r="I23" s="6">
        <f>IF(H23&lt;0.1,,IF(H23&gt;13,,SUM(46.0849*(POWER((13-H23),1.81)))))</f>
        <v>440.36934678025904</v>
      </c>
      <c r="J23" s="7">
        <v>131</v>
      </c>
      <c r="K23" s="6">
        <f>IF(J23&lt;75,,IF(J23&lt;75,,SUM(1.84523*(POWER((J23-75),1.348)))))</f>
        <v>419.38024320772456</v>
      </c>
      <c r="L23" s="8">
        <v>0</v>
      </c>
      <c r="M23" s="6">
        <f>IF(L23&lt;210,,IF(L23&lt;210,,SUM(0.188807*(POWER((L23-210),1.41)))))</f>
        <v>0</v>
      </c>
      <c r="N23" s="9">
        <v>3</v>
      </c>
      <c r="O23" s="10" t="s">
        <v>11</v>
      </c>
      <c r="P23" s="18">
        <v>41.7</v>
      </c>
      <c r="Q23" s="6">
        <f>IF((N23*60+P23)&lt;0.1,,IF((N23*60+P23)&gt;254,,SUM(0.11193*(POWER((254-(N23*60+P23)),1.88)))))</f>
        <v>76.95684342653682</v>
      </c>
      <c r="R23" s="11">
        <f>SUM(E23,G23,I23,K23,M23,Q23)</f>
        <v>1343.7172074816067</v>
      </c>
    </row>
    <row r="24" spans="1:18" ht="12.75">
      <c r="A24" s="2"/>
      <c r="B24" s="4" t="s">
        <v>53</v>
      </c>
      <c r="C24" s="4" t="s">
        <v>33</v>
      </c>
      <c r="D24" s="5">
        <v>7.5</v>
      </c>
      <c r="E24" s="6">
        <f>IF(D24&lt;1.5,,IF(D24&lt;1.5,,SUM(56.0211*(POWER((D24-1.5),1.05)))))</f>
        <v>367.6295774372268</v>
      </c>
      <c r="F24" s="5">
        <v>0</v>
      </c>
      <c r="G24" s="6">
        <f>IF(F24&lt;8,,IF(F24&lt;8,,SUM(7.86*(POWER((F24-8),1.1)))))</f>
        <v>0</v>
      </c>
      <c r="H24" s="5">
        <v>9.69</v>
      </c>
      <c r="I24" s="6">
        <f>IF(H24&lt;0.1,,IF(H24&gt;13,,SUM(46.0849*(POWER((13-H24),1.81)))))</f>
        <v>402.20486383212733</v>
      </c>
      <c r="J24" s="7">
        <v>0</v>
      </c>
      <c r="K24" s="6">
        <f>IF(J24&lt;75,,IF(J24&lt;75,,SUM(1.84523*(POWER((J24-75),1.348)))))</f>
        <v>0</v>
      </c>
      <c r="L24" s="8">
        <v>326</v>
      </c>
      <c r="M24" s="6">
        <f>IF(L24&lt;210,,IF(L24&lt;210,,SUM(0.188807*(POWER((L24-210),1.41)))))</f>
        <v>153.7814163463236</v>
      </c>
      <c r="N24" s="9">
        <v>2</v>
      </c>
      <c r="O24" s="10" t="s">
        <v>11</v>
      </c>
      <c r="P24" s="18">
        <v>53.85</v>
      </c>
      <c r="Q24" s="6">
        <f>IF((N24*60+P24)&lt;0.1,,IF((N24*60+P24)&gt;254,,SUM(0.11193*(POWER((254-(N24*60+P24)),1.88)))))</f>
        <v>424.8984374002912</v>
      </c>
      <c r="R24" s="11">
        <f>SUM(E24,G24,I24,K24,M24,Q24)</f>
        <v>1348.5142950159689</v>
      </c>
    </row>
    <row r="25" spans="1:18" ht="12.75">
      <c r="A25" s="2"/>
      <c r="B25" s="4"/>
      <c r="C25" s="4"/>
      <c r="D25" s="5"/>
      <c r="E25" s="6"/>
      <c r="F25" s="5"/>
      <c r="G25" s="6"/>
      <c r="H25" s="5"/>
      <c r="I25" s="6"/>
      <c r="J25" s="7"/>
      <c r="K25" s="6"/>
      <c r="L25" s="8"/>
      <c r="M25" s="6"/>
      <c r="N25" s="9"/>
      <c r="O25" s="10"/>
      <c r="P25" s="18"/>
      <c r="Q25" s="6"/>
      <c r="R25" s="11">
        <f>SUM(R20:R24)-MIN(R20:R24)</f>
        <v>6922.648593267188</v>
      </c>
    </row>
    <row r="26" spans="1:18" ht="12.75">
      <c r="A26" s="15"/>
      <c r="B26" s="13"/>
      <c r="C26" s="13"/>
      <c r="D26" s="14"/>
      <c r="E26" s="7"/>
      <c r="F26" s="14"/>
      <c r="G26" s="7"/>
      <c r="H26" s="14"/>
      <c r="I26" s="7"/>
      <c r="J26" s="7"/>
      <c r="K26" s="7"/>
      <c r="L26" s="13"/>
      <c r="M26" s="7"/>
      <c r="N26" s="9"/>
      <c r="O26" s="10"/>
      <c r="P26" s="19"/>
      <c r="Q26" s="7"/>
      <c r="R26" s="10"/>
    </row>
    <row r="27" spans="1:18" ht="12.75">
      <c r="A27" s="2"/>
      <c r="B27" s="4" t="s">
        <v>60</v>
      </c>
      <c r="C27" s="4" t="s">
        <v>55</v>
      </c>
      <c r="D27" s="5">
        <v>7.39</v>
      </c>
      <c r="E27" s="6">
        <f>IF(D27&lt;1.5,,IF(D27&lt;1.5,,SUM(56.0211*(POWER((D27-1.5),1.05)))))</f>
        <v>360.55597063752566</v>
      </c>
      <c r="F27" s="5">
        <v>0</v>
      </c>
      <c r="G27" s="6">
        <f>IF(F27&lt;8,,IF(F27&lt;8,,SUM(7.86*(POWER((F27-8),1.1)))))</f>
        <v>0</v>
      </c>
      <c r="H27" s="5">
        <v>9.32</v>
      </c>
      <c r="I27" s="6">
        <f>IF(H27&lt;0.1,,IF(H27&gt;13,,SUM(46.0849*(POWER((13-H27),1.81)))))</f>
        <v>487.24029924116667</v>
      </c>
      <c r="J27" s="7">
        <v>0</v>
      </c>
      <c r="K27" s="6">
        <f>IF(J27&lt;75,,IF(J27&lt;75,,SUM(1.84523*(POWER((J27-75),1.348)))))</f>
        <v>0</v>
      </c>
      <c r="L27" s="8">
        <v>356</v>
      </c>
      <c r="M27" s="6">
        <f>IF(L27&lt;210,,IF(L27&lt;210,,SUM(0.188807*(POWER((L27-210),1.41)))))</f>
        <v>212.69418586449623</v>
      </c>
      <c r="N27" s="9">
        <v>2</v>
      </c>
      <c r="O27" s="10" t="s">
        <v>11</v>
      </c>
      <c r="P27" s="18">
        <v>52.44</v>
      </c>
      <c r="Q27" s="6">
        <f>IF((N27*60+P27)&lt;0.1,,IF((N27*60+P27)&gt;254,,SUM(0.11193*(POWER((254-(N27*60+P27)),1.88)))))</f>
        <v>439.0597966498565</v>
      </c>
      <c r="R27" s="11">
        <f>SUM(E27,G27,I27,K27,M27,Q27)</f>
        <v>1499.550252393045</v>
      </c>
    </row>
    <row r="28" spans="1:18" ht="12.75">
      <c r="A28" s="2"/>
      <c r="B28" s="4" t="s">
        <v>56</v>
      </c>
      <c r="C28" s="4" t="s">
        <v>55</v>
      </c>
      <c r="D28" s="5">
        <v>0</v>
      </c>
      <c r="E28" s="6">
        <f>IF(D28&lt;1.5,,IF(D28&lt;1.5,,SUM(56.0211*(POWER((D28-1.5),1.05)))))</f>
        <v>0</v>
      </c>
      <c r="F28" s="5">
        <v>39.49</v>
      </c>
      <c r="G28" s="6">
        <f>IF(F28&lt;8,,IF(F28&lt;8,,SUM(7.86*(POWER((F28-8),1.1)))))</f>
        <v>349.47207026136107</v>
      </c>
      <c r="H28" s="5">
        <v>9.45</v>
      </c>
      <c r="I28" s="6">
        <f>IF(H28&lt;0.1,,IF(H28&gt;13,,SUM(46.0849*(POWER((13-H28),1.81)))))</f>
        <v>456.532782358434</v>
      </c>
      <c r="J28" s="7">
        <v>0</v>
      </c>
      <c r="K28" s="6">
        <f>IF(J28&lt;75,,IF(J28&lt;75,,SUM(1.84523*(POWER((J28-75),1.348)))))</f>
        <v>0</v>
      </c>
      <c r="L28" s="8">
        <v>386</v>
      </c>
      <c r="M28" s="6">
        <f>IF(L28&lt;210,,IF(L28&lt;210,,SUM(0.188807*(POWER((L28-210),1.41)))))</f>
        <v>276.81584990369777</v>
      </c>
      <c r="N28" s="9">
        <v>3</v>
      </c>
      <c r="O28" s="10" t="s">
        <v>11</v>
      </c>
      <c r="P28" s="18">
        <v>8.77</v>
      </c>
      <c r="Q28" s="6">
        <f>IF((N28*60+P28)&lt;0.1,,IF((N28*60+P28)&gt;254,,SUM(0.11193*(POWER((254-(N28*60+P28)),1.88)))))</f>
        <v>288.4745970460998</v>
      </c>
      <c r="R28" s="11">
        <f>SUM(E28,G28,I28,K28,M28,Q28)</f>
        <v>1371.2952995695928</v>
      </c>
    </row>
    <row r="29" spans="1:18" ht="12.75">
      <c r="A29" s="2" t="s">
        <v>19</v>
      </c>
      <c r="B29" s="4" t="s">
        <v>59</v>
      </c>
      <c r="C29" s="4" t="s">
        <v>55</v>
      </c>
      <c r="D29" s="5">
        <v>6.73</v>
      </c>
      <c r="E29" s="6">
        <f>IF(D29&lt;1.5,,IF(D29&lt;1.5,,SUM(56.0211*(POWER((D29-1.5),1.05)))))</f>
        <v>318.2573230252423</v>
      </c>
      <c r="F29" s="5">
        <v>0</v>
      </c>
      <c r="G29" s="6">
        <f>IF(F29&lt;8,,IF(F29&lt;8,,SUM(7.86*(POWER((F29-8),1.1)))))</f>
        <v>0</v>
      </c>
      <c r="H29" s="5">
        <v>9.86</v>
      </c>
      <c r="I29" s="6">
        <f>IF(H29&lt;0.1,,IF(H29&gt;13,,SUM(46.0849*(POWER((13-H29),1.81)))))</f>
        <v>365.59589646111516</v>
      </c>
      <c r="J29" s="7">
        <v>0</v>
      </c>
      <c r="K29" s="6">
        <f>IF(J29&lt;75,,IF(J29&lt;75,,SUM(1.84523*(POWER((J29-75),1.348)))))</f>
        <v>0</v>
      </c>
      <c r="L29" s="8">
        <v>0</v>
      </c>
      <c r="M29" s="6">
        <f>IF(L29&lt;210,,IF(L29&lt;210,,SUM(0.188807*(POWER((L29-210),1.41)))))</f>
        <v>0</v>
      </c>
      <c r="N29" s="9">
        <v>3</v>
      </c>
      <c r="O29" s="10" t="s">
        <v>11</v>
      </c>
      <c r="P29" s="18">
        <v>34.34</v>
      </c>
      <c r="Q29" s="6">
        <f>IF((N29*60+P29)&lt;0.1,,IF((N29*60+P29)&gt;254,,SUM(0.11193*(POWER((254-(N29*60+P29)),1.88)))))</f>
        <v>113.20082665306596</v>
      </c>
      <c r="R29" s="11">
        <f>SUM(E29,G29,I29,K29,M29,Q29)</f>
        <v>797.0540461394233</v>
      </c>
    </row>
    <row r="30" spans="1:18" ht="12.75">
      <c r="A30" s="2"/>
      <c r="B30" s="4" t="s">
        <v>57</v>
      </c>
      <c r="C30" s="4" t="s">
        <v>55</v>
      </c>
      <c r="D30" s="5">
        <v>0</v>
      </c>
      <c r="E30" s="6">
        <f>IF(D30&lt;1.5,,IF(D30&lt;1.5,,SUM(56.0211*(POWER((D30-1.5),1.05)))))</f>
        <v>0</v>
      </c>
      <c r="F30" s="5">
        <v>20.75</v>
      </c>
      <c r="G30" s="6">
        <f>IF(F30&lt;8,,IF(F30&lt;8,,SUM(7.86*(POWER((F30-8),1.1)))))</f>
        <v>129.26583303709515</v>
      </c>
      <c r="H30" s="5">
        <v>10.4</v>
      </c>
      <c r="I30" s="6">
        <f>IF(H30&lt;0.1,,IF(H30&gt;13,,SUM(46.0849*(POWER((13-H30),1.81)))))</f>
        <v>259.8127198083887</v>
      </c>
      <c r="J30" s="7">
        <v>125</v>
      </c>
      <c r="K30" s="6">
        <f>IF(J30&lt;75,,IF(J30&lt;75,,SUM(1.84523*(POWER((J30-75),1.348)))))</f>
        <v>359.96648946090556</v>
      </c>
      <c r="L30" s="8">
        <v>0</v>
      </c>
      <c r="M30" s="6">
        <f>IF(L30&lt;210,,IF(L30&lt;210,,SUM(0.188807*(POWER((L30-210),1.41)))))</f>
        <v>0</v>
      </c>
      <c r="N30" s="9">
        <v>3</v>
      </c>
      <c r="O30" s="10" t="s">
        <v>11</v>
      </c>
      <c r="P30" s="18">
        <v>20.66</v>
      </c>
      <c r="Q30" s="6">
        <f>IF((N30*60+P30)&lt;0.1,,IF((N30*60+P30)&gt;254,,SUM(0.11193*(POWER((254-(N30*60+P30)),1.88)))))</f>
        <v>197.60874732564557</v>
      </c>
      <c r="R30" s="11">
        <f>SUM(E30,G30,I30,K30,M30,Q30)</f>
        <v>946.653789632035</v>
      </c>
    </row>
    <row r="31" spans="1:18" ht="12.75">
      <c r="A31" s="2"/>
      <c r="B31" s="4" t="s">
        <v>58</v>
      </c>
      <c r="C31" s="4" t="s">
        <v>55</v>
      </c>
      <c r="D31" s="5">
        <v>0</v>
      </c>
      <c r="E31" s="6">
        <f>IF(D31&lt;1.5,,IF(D31&lt;1.5,,SUM(56.0211*(POWER((D31-1.5),1.05)))))</f>
        <v>0</v>
      </c>
      <c r="F31" s="5">
        <v>16.7</v>
      </c>
      <c r="G31" s="6">
        <f>IF(F31&lt;8,,IF(F31&lt;8,,SUM(7.86*(POWER((F31-8),1.1)))))</f>
        <v>84.89726977454984</v>
      </c>
      <c r="H31" s="5">
        <v>10.44</v>
      </c>
      <c r="I31" s="6">
        <f>IF(H31&lt;0.1,,IF(H31&gt;13,,SUM(46.0849*(POWER((13-H31),1.81)))))</f>
        <v>252.62305724179788</v>
      </c>
      <c r="J31" s="7">
        <v>113</v>
      </c>
      <c r="K31" s="6">
        <f>IF(J31&lt;75,,IF(J31&lt;75,,SUM(1.84523*(POWER((J31-75),1.348)))))</f>
        <v>248.65591523503593</v>
      </c>
      <c r="L31" s="8">
        <v>0</v>
      </c>
      <c r="M31" s="6">
        <f>IF(L31&lt;210,,IF(L31&lt;210,,SUM(0.188807*(POWER((L31-210),1.41)))))</f>
        <v>0</v>
      </c>
      <c r="N31" s="9">
        <v>3</v>
      </c>
      <c r="O31" s="10" t="s">
        <v>11</v>
      </c>
      <c r="P31" s="18">
        <v>54.32</v>
      </c>
      <c r="Q31" s="6">
        <f>IF((N31*60+P31)&lt;0.1,,IF((N31*60+P31)&gt;254,,SUM(0.11193*(POWER((254-(N31*60+P31)),1.88)))))</f>
        <v>30.31891675846406</v>
      </c>
      <c r="R31" s="11">
        <f>SUM(E31,G31,I31,K31,M31,Q31)</f>
        <v>616.4951590098477</v>
      </c>
    </row>
    <row r="32" spans="1:18" ht="12.75">
      <c r="A32" s="2"/>
      <c r="B32" s="4"/>
      <c r="C32" s="4"/>
      <c r="D32" s="5"/>
      <c r="E32" s="6"/>
      <c r="F32" s="5"/>
      <c r="G32" s="6"/>
      <c r="H32" s="5"/>
      <c r="I32" s="6"/>
      <c r="J32" s="7"/>
      <c r="K32" s="6"/>
      <c r="L32" s="8"/>
      <c r="M32" s="6"/>
      <c r="N32" s="9"/>
      <c r="O32" s="10"/>
      <c r="P32" s="18"/>
      <c r="Q32" s="6"/>
      <c r="R32" s="11">
        <f>SUM(R27:R31)-MIN(R27:R31)</f>
        <v>4614.553387734096</v>
      </c>
    </row>
    <row r="33" spans="1:18" ht="12.75">
      <c r="A33" s="15"/>
      <c r="B33" s="13"/>
      <c r="C33" s="13"/>
      <c r="D33" s="14"/>
      <c r="E33" s="7"/>
      <c r="F33" s="14"/>
      <c r="G33" s="7"/>
      <c r="H33" s="14"/>
      <c r="I33" s="7"/>
      <c r="J33" s="7"/>
      <c r="K33" s="7"/>
      <c r="L33" s="13"/>
      <c r="M33" s="7"/>
      <c r="N33" s="9"/>
      <c r="O33" s="10"/>
      <c r="P33" s="19"/>
      <c r="Q33" s="7"/>
      <c r="R33" s="10"/>
    </row>
    <row r="34" spans="1:18" ht="12.75">
      <c r="A34" s="2"/>
      <c r="B34" s="4" t="s">
        <v>82</v>
      </c>
      <c r="C34" s="4" t="s">
        <v>25</v>
      </c>
      <c r="D34" s="5">
        <v>6.41</v>
      </c>
      <c r="E34" s="6">
        <f>IF(D34&lt;1.5,,IF(D34&lt;1.5,,SUM(56.0211*(POWER((D34-1.5),1.05)))))</f>
        <v>297.84286369050847</v>
      </c>
      <c r="F34" s="5">
        <v>0</v>
      </c>
      <c r="G34" s="6">
        <f>IF(F34&lt;8,,IF(F34&lt;8,,SUM(7.86*(POWER((F34-8),1.1)))))</f>
        <v>0</v>
      </c>
      <c r="H34" s="5">
        <v>9.27</v>
      </c>
      <c r="I34" s="6">
        <f>IF(H34&lt;0.1,,IF(H34&gt;13,,SUM(46.0849*(POWER((13-H34),1.81)))))</f>
        <v>499.2885826125422</v>
      </c>
      <c r="J34" s="7">
        <v>131</v>
      </c>
      <c r="K34" s="6">
        <f>IF(J34&lt;75,,IF(J34&lt;75,,SUM(1.84523*(POWER((J34-75),1.348)))))</f>
        <v>419.38024320772456</v>
      </c>
      <c r="L34" s="8">
        <v>0</v>
      </c>
      <c r="M34" s="6">
        <f>IF(L34&lt;210,,IF(L34&lt;210,,SUM(0.188807*(POWER((L34-210),1.41)))))</f>
        <v>0</v>
      </c>
      <c r="N34" s="9">
        <v>3</v>
      </c>
      <c r="O34" s="10" t="s">
        <v>11</v>
      </c>
      <c r="P34" s="18">
        <v>5.27</v>
      </c>
      <c r="Q34" s="6">
        <f>IF((N34*60+P34)&lt;0.1,,IF((N34*60+P34)&gt;254,,SUM(0.11193*(POWER((254-(N34*60+P34)),1.88)))))</f>
        <v>318.2596862556295</v>
      </c>
      <c r="R34" s="11">
        <f>SUM(E34,G34,I34,K34,M34,Q34)</f>
        <v>1534.7713757664048</v>
      </c>
    </row>
    <row r="35" spans="1:18" ht="12.75">
      <c r="A35" s="2"/>
      <c r="B35" s="4" t="s">
        <v>29</v>
      </c>
      <c r="C35" s="4" t="s">
        <v>25</v>
      </c>
      <c r="D35" s="5">
        <v>0</v>
      </c>
      <c r="E35" s="6">
        <f>IF(D35&lt;1.5,,IF(D35&lt;1.5,,SUM(56.0211*(POWER((D35-1.5),1.05)))))</f>
        <v>0</v>
      </c>
      <c r="F35" s="5">
        <v>34.26</v>
      </c>
      <c r="G35" s="6">
        <f>IF(F35&lt;8,,IF(F35&lt;8,,SUM(7.86*(POWER((F35-8),1.1)))))</f>
        <v>286.18491624964525</v>
      </c>
      <c r="H35" s="5">
        <v>9.52</v>
      </c>
      <c r="I35" s="6">
        <f>IF(H35&lt;0.1,,IF(H35&gt;13,,SUM(46.0849*(POWER((13-H35),1.81)))))</f>
        <v>440.36934678025904</v>
      </c>
      <c r="J35" s="7">
        <v>0</v>
      </c>
      <c r="K35" s="6">
        <f>IF(J35&lt;75,,IF(J35&lt;75,,SUM(1.84523*(POWER((J35-75),1.348)))))</f>
        <v>0</v>
      </c>
      <c r="L35" s="8">
        <v>421</v>
      </c>
      <c r="M35" s="6">
        <f>IF(L35&lt;210,,IF(L35&lt;210,,SUM(0.188807*(POWER((L35-210),1.41)))))</f>
        <v>357.4837900234813</v>
      </c>
      <c r="N35" s="9">
        <v>2</v>
      </c>
      <c r="O35" s="10" t="s">
        <v>11</v>
      </c>
      <c r="P35" s="18">
        <v>32.54</v>
      </c>
      <c r="Q35" s="6">
        <f>IF((N35*60+P35)&lt;0.1,,IF((N35*60+P35)&gt;254,,SUM(0.11193*(POWER((254-(N35*60+P35)),1.88)))))</f>
        <v>661.8824057501051</v>
      </c>
      <c r="R35" s="11">
        <f>SUM(E35,G35,I35,K35,M35,Q35)</f>
        <v>1745.9204588034906</v>
      </c>
    </row>
    <row r="36" spans="1:18" ht="12.75">
      <c r="A36" s="2" t="s">
        <v>14</v>
      </c>
      <c r="B36" s="4" t="s">
        <v>61</v>
      </c>
      <c r="C36" s="4" t="s">
        <v>25</v>
      </c>
      <c r="D36" s="5">
        <v>5.87</v>
      </c>
      <c r="E36" s="6">
        <f>IF(D36&lt;1.5,,IF(D36&lt;1.5,,SUM(56.0211*(POWER((D36-1.5),1.05)))))</f>
        <v>263.54643201709456</v>
      </c>
      <c r="F36" s="5">
        <v>0</v>
      </c>
      <c r="G36" s="6">
        <f>IF(F36&lt;8,,IF(F36&lt;8,,SUM(7.86*(POWER((F36-8),1.1)))))</f>
        <v>0</v>
      </c>
      <c r="H36" s="5">
        <v>9.68</v>
      </c>
      <c r="I36" s="6">
        <f>IF(H36&lt;0.1,,IF(H36&gt;13,,SUM(46.0849*(POWER((13-H36),1.81)))))</f>
        <v>404.4069223737867</v>
      </c>
      <c r="J36" s="7">
        <v>116</v>
      </c>
      <c r="K36" s="6">
        <f>IF(J36&lt;75,,IF(J36&lt;75,,SUM(1.84523*(POWER((J36-75),1.348)))))</f>
        <v>275.47560508511145</v>
      </c>
      <c r="L36" s="8">
        <v>0</v>
      </c>
      <c r="M36" s="6">
        <f>IF(L36&lt;210,,IF(L36&lt;210,,SUM(0.188807*(POWER((L36-210),1.41)))))</f>
        <v>0</v>
      </c>
      <c r="N36" s="9">
        <v>2</v>
      </c>
      <c r="O36" s="10" t="s">
        <v>11</v>
      </c>
      <c r="P36" s="18">
        <v>37.17</v>
      </c>
      <c r="Q36" s="6">
        <f>IF((N36*60+P36)&lt;0.1,,IF((N36*60+P36)&gt;254,,SUM(0.11193*(POWER((254-(N36*60+P36)),1.88)))))</f>
        <v>606.240820401392</v>
      </c>
      <c r="R36" s="11">
        <f>SUM(E36,G36,I36,K36,M36,Q36)</f>
        <v>1549.6697798773848</v>
      </c>
    </row>
    <row r="37" spans="1:18" ht="12.75">
      <c r="A37" s="2"/>
      <c r="B37" s="4" t="s">
        <v>63</v>
      </c>
      <c r="C37" s="4" t="s">
        <v>25</v>
      </c>
      <c r="D37" s="5">
        <v>0</v>
      </c>
      <c r="E37" s="6">
        <f>IF(D37&lt;1.5,,IF(D37&lt;1.5,,SUM(56.0211*(POWER((D37-1.5),1.05)))))</f>
        <v>0</v>
      </c>
      <c r="F37" s="5">
        <v>28.17</v>
      </c>
      <c r="G37" s="6">
        <f>IF(F37&lt;8,,IF(F37&lt;8,,SUM(7.86*(POWER((F37-8),1.1)))))</f>
        <v>214.09130729002987</v>
      </c>
      <c r="H37" s="5">
        <v>9.75</v>
      </c>
      <c r="I37" s="6">
        <f>IF(H37&lt;0.1,,IF(H37&gt;13,,SUM(46.0849*(POWER((13-H37),1.81)))))</f>
        <v>389.1056462429363</v>
      </c>
      <c r="J37" s="7">
        <v>110</v>
      </c>
      <c r="K37" s="6">
        <f>IF(J37&lt;75,,IF(J37&lt;75,,SUM(1.84523*(POWER((J37-75),1.348)))))</f>
        <v>222.5636477175478</v>
      </c>
      <c r="L37" s="8">
        <v>0</v>
      </c>
      <c r="M37" s="6">
        <f>IF(L37&lt;210,,IF(L37&lt;210,,SUM(0.188807*(POWER((L37-210),1.41)))))</f>
        <v>0</v>
      </c>
      <c r="N37" s="9">
        <v>3</v>
      </c>
      <c r="O37" s="10" t="s">
        <v>11</v>
      </c>
      <c r="P37" s="18">
        <v>4.42</v>
      </c>
      <c r="Q37" s="6">
        <f>IF((N37*60+P37)&lt;0.1,,IF((N37*60+P37)&gt;254,,SUM(0.11193*(POWER((254-(N37*60+P37)),1.88)))))</f>
        <v>325.6995973430671</v>
      </c>
      <c r="R37" s="11">
        <f>SUM(E37,G37,I37,K37,M37,Q37)</f>
        <v>1151.460198593581</v>
      </c>
    </row>
    <row r="38" spans="1:18" ht="12.75">
      <c r="A38" s="2"/>
      <c r="B38" s="20" t="s">
        <v>28</v>
      </c>
      <c r="C38" s="4" t="s">
        <v>25</v>
      </c>
      <c r="D38" s="5">
        <v>6.89</v>
      </c>
      <c r="E38" s="6">
        <f>IF(D38&lt;1.5,,IF(D38&lt;1.5,,SUM(56.0211*(POWER((D38-1.5),1.05)))))</f>
        <v>328.4882470471797</v>
      </c>
      <c r="F38" s="5">
        <v>0</v>
      </c>
      <c r="G38" s="6">
        <f>IF(F38&lt;8,,IF(F38&lt;8,,SUM(7.86*(POWER((F38-8),1.1)))))</f>
        <v>0</v>
      </c>
      <c r="H38" s="5">
        <v>9.07</v>
      </c>
      <c r="I38" s="6">
        <f>IF(H38&lt;0.1,,IF(H38&gt;13,,SUM(46.0849*(POWER((13-H38),1.81)))))</f>
        <v>548.7937612622853</v>
      </c>
      <c r="J38" s="7">
        <v>0</v>
      </c>
      <c r="K38" s="6">
        <f>IF(J38&lt;75,,IF(J38&lt;75,,SUM(1.84523*(POWER((J38-75),1.348)))))</f>
        <v>0</v>
      </c>
      <c r="L38" s="8">
        <v>416</v>
      </c>
      <c r="M38" s="6">
        <f>IF(L38&lt;210,,IF(L38&lt;210,,SUM(0.188807*(POWER((L38-210),1.41)))))</f>
        <v>345.59772297923695</v>
      </c>
      <c r="N38" s="9">
        <v>2</v>
      </c>
      <c r="O38" s="10" t="s">
        <v>11</v>
      </c>
      <c r="P38" s="18">
        <v>34.95</v>
      </c>
      <c r="Q38" s="6">
        <f>IF((N38*60+P38)&lt;0.1,,IF((N38*60+P38)&gt;254,,SUM(0.11193*(POWER((254-(N38*60+P38)),1.88)))))</f>
        <v>632.6345785822062</v>
      </c>
      <c r="R38" s="11">
        <f>SUM(E38,G38,I38,K38,M38,Q38)</f>
        <v>1855.5143098709082</v>
      </c>
    </row>
    <row r="39" spans="1:18" ht="12.75">
      <c r="A39" s="2"/>
      <c r="B39" s="4"/>
      <c r="C39" s="4"/>
      <c r="D39" s="5"/>
      <c r="E39" s="6"/>
      <c r="F39" s="5"/>
      <c r="G39" s="6"/>
      <c r="H39" s="5"/>
      <c r="I39" s="6"/>
      <c r="J39" s="7"/>
      <c r="K39" s="6"/>
      <c r="L39" s="8"/>
      <c r="M39" s="6"/>
      <c r="N39" s="9"/>
      <c r="O39" s="10"/>
      <c r="P39" s="18"/>
      <c r="Q39" s="6"/>
      <c r="R39" s="11">
        <f>SUM(R34:R38)-MIN(R34:R38)</f>
        <v>6685.8759243181885</v>
      </c>
    </row>
    <row r="40" spans="1:18" ht="12.75">
      <c r="A40" s="15"/>
      <c r="B40" s="13"/>
      <c r="C40" s="13"/>
      <c r="D40" s="14"/>
      <c r="E40" s="7"/>
      <c r="F40" s="14"/>
      <c r="G40" s="7"/>
      <c r="H40" s="14"/>
      <c r="I40" s="7"/>
      <c r="J40" s="7"/>
      <c r="K40" s="7"/>
      <c r="L40" s="13"/>
      <c r="M40" s="7"/>
      <c r="N40" s="9"/>
      <c r="O40" s="10"/>
      <c r="P40" s="19"/>
      <c r="Q40" s="7"/>
      <c r="R40" s="10"/>
    </row>
    <row r="41" spans="1:18" ht="12.75">
      <c r="A41" s="2"/>
      <c r="B41" s="4" t="s">
        <v>69</v>
      </c>
      <c r="C41" s="4" t="s">
        <v>64</v>
      </c>
      <c r="D41" s="5">
        <v>0</v>
      </c>
      <c r="E41" s="6">
        <f>IF(D41&lt;1.5,,IF(D41&lt;1.5,,SUM(56.0211*(POWER((D41-1.5),1.05)))))</f>
        <v>0</v>
      </c>
      <c r="F41" s="5">
        <v>33.34</v>
      </c>
      <c r="G41" s="6">
        <f>IF(F41&lt;8,,IF(F41&lt;8,,SUM(7.86*(POWER((F41-8),1.1)))))</f>
        <v>275.1755338163396</v>
      </c>
      <c r="H41" s="5">
        <v>9.17</v>
      </c>
      <c r="I41" s="6">
        <f>IF(H41&lt;0.1,,IF(H41&gt;13,,SUM(46.0849*(POWER((13-H41),1.81)))))</f>
        <v>523.7794199067046</v>
      </c>
      <c r="J41" s="7">
        <v>110</v>
      </c>
      <c r="K41" s="6">
        <f>IF(J41&lt;75,,IF(J41&lt;75,,SUM(1.84523*(POWER((J41-75),1.348)))))</f>
        <v>222.5636477175478</v>
      </c>
      <c r="L41" s="8">
        <v>0</v>
      </c>
      <c r="M41" s="6">
        <f>IF(L41&lt;210,,IF(L41&lt;210,,SUM(0.188807*(POWER((L41-210),1.41)))))</f>
        <v>0</v>
      </c>
      <c r="N41" s="9">
        <v>3</v>
      </c>
      <c r="O41" s="10" t="s">
        <v>11</v>
      </c>
      <c r="P41" s="18">
        <v>45.51</v>
      </c>
      <c r="Q41" s="6">
        <f>IF((N41*60+P41)&lt;0.1,,IF((N41*60+P41)&gt;254,,SUM(0.11193*(POWER((254-(N41*60+P41)),1.88)))))</f>
        <v>60.781065399398834</v>
      </c>
      <c r="R41" s="11">
        <f>SUM(E41,G41,I41,K41,M41,Q41)</f>
        <v>1082.2996668399908</v>
      </c>
    </row>
    <row r="42" spans="1:18" ht="12.75">
      <c r="A42" s="2"/>
      <c r="B42" s="4" t="s">
        <v>67</v>
      </c>
      <c r="C42" s="4" t="s">
        <v>64</v>
      </c>
      <c r="D42" s="5">
        <v>7.11</v>
      </c>
      <c r="E42" s="6">
        <f>IF(D42&lt;1.5,,IF(D42&lt;1.5,,SUM(56.0211*(POWER((D42-1.5),1.05)))))</f>
        <v>342.5804980859953</v>
      </c>
      <c r="F42" s="5">
        <v>0</v>
      </c>
      <c r="G42" s="6">
        <f>IF(F42&lt;8,,IF(F42&lt;8,,SUM(7.86*(POWER((F42-8),1.1)))))</f>
        <v>0</v>
      </c>
      <c r="H42" s="5">
        <v>9.32</v>
      </c>
      <c r="I42" s="6">
        <f>IF(H42&lt;0.1,,IF(H42&gt;13,,SUM(46.0849*(POWER((13-H42),1.81)))))</f>
        <v>487.24029924116667</v>
      </c>
      <c r="J42" s="7">
        <v>0</v>
      </c>
      <c r="K42" s="6">
        <f>IF(J42&lt;75,,IF(J42&lt;75,,SUM(1.84523*(POWER((J42-75),1.348)))))</f>
        <v>0</v>
      </c>
      <c r="L42" s="8">
        <v>394</v>
      </c>
      <c r="M42" s="6">
        <f>IF(L42&lt;210,,IF(L42&lt;210,,SUM(0.188807*(POWER((L42-210),1.41)))))</f>
        <v>294.72109502678774</v>
      </c>
      <c r="N42" s="9">
        <v>3</v>
      </c>
      <c r="O42" s="10" t="s">
        <v>11</v>
      </c>
      <c r="P42" s="18">
        <v>42.92</v>
      </c>
      <c r="Q42" s="6">
        <f>IF((N42*60+P42)&lt;0.1,,IF((N42*60+P42)&gt;254,,SUM(0.11193*(POWER((254-(N42*60+P42)),1.88)))))</f>
        <v>71.58314955493897</v>
      </c>
      <c r="R42" s="11">
        <f>SUM(E42,G42,I42,K42,M42,Q42)</f>
        <v>1196.1250419088885</v>
      </c>
    </row>
    <row r="43" spans="1:18" ht="12.75">
      <c r="A43" s="2" t="s">
        <v>17</v>
      </c>
      <c r="B43" s="4" t="s">
        <v>68</v>
      </c>
      <c r="C43" s="4" t="s">
        <v>64</v>
      </c>
      <c r="D43" s="5">
        <v>0</v>
      </c>
      <c r="E43" s="6">
        <f>IF(D43&lt;1.5,,IF(D43&lt;1.5,,SUM(56.0211*(POWER((D43-1.5),1.05)))))</f>
        <v>0</v>
      </c>
      <c r="F43" s="5">
        <v>38.24</v>
      </c>
      <c r="G43" s="6">
        <f>IF(F43&lt;8,,IF(F43&lt;8,,SUM(7.86*(POWER((F43-8),1.1)))))</f>
        <v>334.24314690959096</v>
      </c>
      <c r="H43" s="5">
        <v>9.36</v>
      </c>
      <c r="I43" s="6">
        <f>IF(H43&lt;0.1,,IF(H43&gt;13,,SUM(46.0849*(POWER((13-H43),1.81)))))</f>
        <v>477.6966040083639</v>
      </c>
      <c r="J43" s="7">
        <v>0</v>
      </c>
      <c r="K43" s="6">
        <f>IF(J43&lt;75,,IF(J43&lt;75,,SUM(1.84523*(POWER((J43-75),1.348)))))</f>
        <v>0</v>
      </c>
      <c r="L43" s="8">
        <v>360</v>
      </c>
      <c r="M43" s="6">
        <f>IF(L43&lt;210,,IF(L43&lt;210,,SUM(0.188807*(POWER((L43-210),1.41)))))</f>
        <v>220.95649236028964</v>
      </c>
      <c r="N43" s="9">
        <v>3</v>
      </c>
      <c r="O43" s="10" t="s">
        <v>11</v>
      </c>
      <c r="P43" s="18">
        <v>28.42</v>
      </c>
      <c r="Q43" s="6">
        <f>IF((N43*60+P43)&lt;0.1,,IF((N43*60+P43)&gt;254,,SUM(0.11193*(POWER((254-(N43*60+P43)),1.88)))))</f>
        <v>147.0422795918229</v>
      </c>
      <c r="R43" s="11">
        <f>SUM(E43,G43,I43,K43,M43,Q43)</f>
        <v>1179.9385228700676</v>
      </c>
    </row>
    <row r="44" spans="1:18" ht="12.75">
      <c r="A44" s="2"/>
      <c r="B44" s="4" t="s">
        <v>65</v>
      </c>
      <c r="C44" s="4" t="s">
        <v>64</v>
      </c>
      <c r="D44" s="5">
        <v>0</v>
      </c>
      <c r="E44" s="6">
        <f>IF(D44&lt;1.5,,IF(D44&lt;1.5,,SUM(56.0211*(POWER((D44-1.5),1.05)))))</f>
        <v>0</v>
      </c>
      <c r="F44" s="5">
        <v>37.88</v>
      </c>
      <c r="G44" s="6">
        <f>IF(F44&lt;8,,IF(F44&lt;8,,SUM(7.86*(POWER((F44-8),1.1)))))</f>
        <v>329.86876803025206</v>
      </c>
      <c r="H44" s="5">
        <v>9.58</v>
      </c>
      <c r="I44" s="6">
        <f>IF(H44&lt;0.1,,IF(H44&gt;13,,SUM(46.0849*(POWER((13-H44),1.81)))))</f>
        <v>426.72285244113635</v>
      </c>
      <c r="J44" s="7">
        <v>140</v>
      </c>
      <c r="K44" s="6">
        <f>IF(J44&lt;75,,IF(J44&lt;75,,SUM(1.84523*(POWER((J44-75),1.348)))))</f>
        <v>512.6933821107015</v>
      </c>
      <c r="L44" s="8">
        <v>0</v>
      </c>
      <c r="M44" s="6">
        <f>IF(L44&lt;210,,IF(L44&lt;210,,SUM(0.188807*(POWER((L44-210),1.41)))))</f>
        <v>0</v>
      </c>
      <c r="N44" s="9">
        <v>3</v>
      </c>
      <c r="O44" s="10" t="s">
        <v>11</v>
      </c>
      <c r="P44" s="18">
        <v>9.85</v>
      </c>
      <c r="Q44" s="6">
        <f>IF((N44*60+P44)&lt;0.1,,IF((N44*60+P44)&gt;254,,SUM(0.11193*(POWER((254-(N44*60+P44)),1.88)))))</f>
        <v>279.56076865295506</v>
      </c>
      <c r="R44" s="11">
        <f>SUM(E44,G44,I44,K44,M44,Q44)</f>
        <v>1548.845771235045</v>
      </c>
    </row>
    <row r="45" spans="1:18" ht="12.75">
      <c r="A45" s="2"/>
      <c r="B45" s="4" t="s">
        <v>66</v>
      </c>
      <c r="C45" s="4" t="s">
        <v>64</v>
      </c>
      <c r="D45" s="5">
        <v>7.43</v>
      </c>
      <c r="E45" s="6">
        <f>IF(D45&lt;1.5,,IF(D45&lt;1.5,,SUM(56.0211*(POWER((D45-1.5),1.05)))))</f>
        <v>363.12743350394544</v>
      </c>
      <c r="F45" s="5">
        <v>0</v>
      </c>
      <c r="G45" s="6">
        <f>IF(F45&lt;8,,IF(F45&lt;8,,SUM(7.86*(POWER((F45-8),1.1)))))</f>
        <v>0</v>
      </c>
      <c r="H45" s="5">
        <v>9.9</v>
      </c>
      <c r="I45" s="6">
        <f>IF(H45&lt;0.1,,IF(H45&gt;13,,SUM(46.0849*(POWER((13-H45),1.81)))))</f>
        <v>357.20975895746386</v>
      </c>
      <c r="J45" s="7">
        <v>0</v>
      </c>
      <c r="K45" s="6">
        <f>IF(J45&lt;75,,IF(J45&lt;75,,SUM(1.84523*(POWER((J45-75),1.348)))))</f>
        <v>0</v>
      </c>
      <c r="L45" s="8">
        <v>376</v>
      </c>
      <c r="M45" s="6">
        <f>IF(L45&lt;210,,IF(L45&lt;210,,SUM(0.188807*(POWER((L45-210),1.41)))))</f>
        <v>254.90038757926186</v>
      </c>
      <c r="N45" s="9">
        <v>3</v>
      </c>
      <c r="O45" s="10" t="s">
        <v>11</v>
      </c>
      <c r="P45" s="18">
        <v>21.07</v>
      </c>
      <c r="Q45" s="6">
        <f>IF((N45*60+P45)&lt;0.1,,IF((N45*60+P45)&gt;254,,SUM(0.11193*(POWER((254-(N45*60+P45)),1.88)))))</f>
        <v>194.76282463254216</v>
      </c>
      <c r="R45" s="11">
        <f>SUM(E45,G45,I45,K45,M45,Q45)</f>
        <v>1170.0004046732133</v>
      </c>
    </row>
    <row r="46" spans="1:18" ht="12.75">
      <c r="A46" s="2"/>
      <c r="B46" s="4"/>
      <c r="C46" s="4"/>
      <c r="D46" s="5"/>
      <c r="E46" s="6"/>
      <c r="F46" s="5"/>
      <c r="G46" s="6"/>
      <c r="H46" s="5"/>
      <c r="I46" s="6"/>
      <c r="J46" s="7"/>
      <c r="K46" s="6"/>
      <c r="L46" s="8"/>
      <c r="M46" s="6"/>
      <c r="N46" s="9"/>
      <c r="O46" s="10"/>
      <c r="P46" s="18"/>
      <c r="Q46" s="6"/>
      <c r="R46" s="11">
        <f>SUM(R41:R45)-MIN(R41:R45)</f>
        <v>5094.909740687214</v>
      </c>
    </row>
    <row r="47" spans="1:18" ht="12.75">
      <c r="A47" s="15"/>
      <c r="B47" s="13"/>
      <c r="C47" s="13"/>
      <c r="D47" s="14"/>
      <c r="E47" s="7"/>
      <c r="F47" s="14"/>
      <c r="G47" s="7"/>
      <c r="H47" s="14"/>
      <c r="I47" s="7"/>
      <c r="J47" s="7"/>
      <c r="K47" s="7"/>
      <c r="L47" s="13"/>
      <c r="M47" s="7"/>
      <c r="N47" s="9"/>
      <c r="O47" s="10"/>
      <c r="P47" s="19"/>
      <c r="Q47" s="7"/>
      <c r="R47" s="10"/>
    </row>
    <row r="48" spans="1:18" ht="12.75">
      <c r="A48" s="2"/>
      <c r="B48" s="4" t="s">
        <v>70</v>
      </c>
      <c r="C48" s="4" t="s">
        <v>71</v>
      </c>
      <c r="D48" s="5">
        <v>0</v>
      </c>
      <c r="E48" s="6">
        <f>IF(D48&lt;1.5,,IF(D48&lt;1.5,,SUM(56.0211*(POWER((D48-1.5),1.05)))))</f>
        <v>0</v>
      </c>
      <c r="F48" s="5">
        <v>28.99</v>
      </c>
      <c r="G48" s="6">
        <f>IF(F48&lt;8,,IF(F48&lt;8,,SUM(7.86*(POWER((F48-8),1.1)))))</f>
        <v>223.68467375552063</v>
      </c>
      <c r="H48" s="5">
        <v>8.97</v>
      </c>
      <c r="I48" s="6">
        <f>IF(H48&lt;0.1,,IF(H48&gt;13,,SUM(46.0849*(POWER((13-H48),1.81)))))</f>
        <v>574.3290489174492</v>
      </c>
      <c r="J48" s="7">
        <v>122</v>
      </c>
      <c r="K48" s="6">
        <f>IF(J48&lt;75,,IF(J48&lt;75,,SUM(1.84523*(POWER((J48-75),1.348)))))</f>
        <v>331.1604158723432</v>
      </c>
      <c r="L48" s="8">
        <v>0</v>
      </c>
      <c r="M48" s="6">
        <f>IF(L48&lt;210,,IF(L48&lt;210,,SUM(0.188807*(POWER((L48-210),1.41)))))</f>
        <v>0</v>
      </c>
      <c r="N48" s="9">
        <v>3</v>
      </c>
      <c r="O48" s="10" t="s">
        <v>11</v>
      </c>
      <c r="P48" s="18">
        <v>5.8</v>
      </c>
      <c r="Q48" s="6">
        <f>IF((N48*60+P48)&lt;0.1,,IF((N48*60+P48)&gt;254,,SUM(0.11193*(POWER((254-(N48*60+P48)),1.88)))))</f>
        <v>313.6614372340828</v>
      </c>
      <c r="R48" s="11">
        <f>SUM(E48,G48,I48,K48,M48,Q48)</f>
        <v>1442.8355757793959</v>
      </c>
    </row>
    <row r="49" spans="1:18" ht="12.75">
      <c r="A49" s="2"/>
      <c r="B49" s="4" t="s">
        <v>74</v>
      </c>
      <c r="C49" s="4" t="s">
        <v>71</v>
      </c>
      <c r="D49" s="5">
        <v>0</v>
      </c>
      <c r="E49" s="6">
        <f>IF(D49&lt;1.5,,IF(D49&lt;1.5,,SUM(56.0211*(POWER((D49-1.5),1.05)))))</f>
        <v>0</v>
      </c>
      <c r="F49" s="5">
        <v>26.22</v>
      </c>
      <c r="G49" s="6">
        <f>IF(F49&lt;8,,IF(F49&lt;8,,SUM(7.86*(POWER((F49-8),1.1)))))</f>
        <v>191.436945380161</v>
      </c>
      <c r="H49" s="5">
        <v>9.23</v>
      </c>
      <c r="I49" s="6">
        <f>IF(H49&lt;0.1,,IF(H49&gt;13,,SUM(46.0849*(POWER((13-H49),1.81)))))</f>
        <v>509.021930040978</v>
      </c>
      <c r="J49" s="7">
        <v>0</v>
      </c>
      <c r="K49" s="6">
        <f>IF(J49&lt;75,,IF(J49&lt;75,,SUM(1.84523*(POWER((J49-75),1.348)))))</f>
        <v>0</v>
      </c>
      <c r="L49" s="8">
        <v>370</v>
      </c>
      <c r="M49" s="6">
        <f>IF(L49&lt;210,,IF(L49&lt;210,,SUM(0.188807*(POWER((L49-210),1.41)))))</f>
        <v>242.00663177081523</v>
      </c>
      <c r="N49" s="9">
        <v>3</v>
      </c>
      <c r="O49" s="10" t="s">
        <v>11</v>
      </c>
      <c r="P49" s="18">
        <v>2.03</v>
      </c>
      <c r="Q49" s="6">
        <f>IF((N49*60+P49)&lt;0.1,,IF((N49*60+P49)&gt;254,,SUM(0.11193*(POWER((254-(N49*60+P49)),1.88)))))</f>
        <v>347.04942469933803</v>
      </c>
      <c r="R49" s="11">
        <f>SUM(E49,G49,I49,K49,M49,Q49)</f>
        <v>1289.5149318912922</v>
      </c>
    </row>
    <row r="50" spans="1:18" ht="12.75">
      <c r="A50" s="2" t="s">
        <v>16</v>
      </c>
      <c r="B50" s="4" t="s">
        <v>73</v>
      </c>
      <c r="C50" s="4" t="s">
        <v>71</v>
      </c>
      <c r="D50" s="5">
        <v>8.79</v>
      </c>
      <c r="E50" s="6">
        <f>IF(D50&lt;1.5,,IF(D50&lt;1.5,,SUM(56.0211*(POWER((D50-1.5),1.05)))))</f>
        <v>451.0404967934627</v>
      </c>
      <c r="F50" s="5">
        <v>0</v>
      </c>
      <c r="G50" s="6">
        <f>IF(F50&lt;8,,IF(F50&lt;8,,SUM(7.86*(POWER((F50-8),1.1)))))</f>
        <v>0</v>
      </c>
      <c r="H50" s="5">
        <v>9.25</v>
      </c>
      <c r="I50" s="6">
        <f>IF(H50&lt;0.1,,IF(H50&gt;13,,SUM(46.0849*(POWER((13-H50),1.81)))))</f>
        <v>504.14474429823395</v>
      </c>
      <c r="J50" s="7">
        <v>134</v>
      </c>
      <c r="K50" s="6">
        <f>IF(J50&lt;75,,IF(J50&lt;75,,SUM(1.84523*(POWER((J50-75),1.348)))))</f>
        <v>449.94457357924773</v>
      </c>
      <c r="L50" s="8">
        <v>0</v>
      </c>
      <c r="M50" s="6">
        <f>IF(L50&lt;210,,IF(L50&lt;210,,SUM(0.188807*(POWER((L50-210),1.41)))))</f>
        <v>0</v>
      </c>
      <c r="N50" s="9">
        <v>3</v>
      </c>
      <c r="O50" s="10" t="s">
        <v>11</v>
      </c>
      <c r="P50" s="18">
        <v>49.56</v>
      </c>
      <c r="Q50" s="6">
        <f>IF((N50*60+P50)&lt;0.1,,IF((N50*60+P50)&gt;254,,SUM(0.11193*(POWER((254-(N50*60+P50)),1.88)))))</f>
        <v>45.55927062807313</v>
      </c>
      <c r="R50" s="11">
        <f>SUM(E50,G50,I50,K50,M50,Q50)</f>
        <v>1450.6890852990175</v>
      </c>
    </row>
    <row r="51" spans="1:18" ht="12.75">
      <c r="A51" s="2"/>
      <c r="B51" s="4" t="s">
        <v>72</v>
      </c>
      <c r="C51" s="4" t="s">
        <v>71</v>
      </c>
      <c r="D51" s="5">
        <v>7.39</v>
      </c>
      <c r="E51" s="6">
        <f>IF(D51&lt;1.5,,IF(D51&lt;1.5,,SUM(56.0211*(POWER((D51-1.5),1.05)))))</f>
        <v>360.55597063752566</v>
      </c>
      <c r="F51" s="5">
        <v>0</v>
      </c>
      <c r="G51" s="6">
        <f>IF(F51&lt;8,,IF(F51&lt;8,,SUM(7.86*(POWER((F51-8),1.1)))))</f>
        <v>0</v>
      </c>
      <c r="H51" s="5">
        <v>10.11</v>
      </c>
      <c r="I51" s="6">
        <f>IF(H51&lt;0.1,,IF(H51&gt;13,,SUM(46.0849*(POWER((13-H51),1.81)))))</f>
        <v>314.61812958668116</v>
      </c>
      <c r="J51" s="7">
        <v>0</v>
      </c>
      <c r="K51" s="6">
        <f>IF(J51&lt;75,,IF(J51&lt;75,,SUM(1.84523*(POWER((J51-75),1.348)))))</f>
        <v>0</v>
      </c>
      <c r="L51" s="8">
        <v>362</v>
      </c>
      <c r="M51" s="6">
        <f>IF(L51&lt;210,,IF(L51&lt;210,,SUM(0.188807*(POWER((L51-210),1.41)))))</f>
        <v>225.12179901771938</v>
      </c>
      <c r="N51" s="9">
        <v>3</v>
      </c>
      <c r="O51" s="10" t="s">
        <v>11</v>
      </c>
      <c r="P51" s="18">
        <v>25.59</v>
      </c>
      <c r="Q51" s="6">
        <f>IF((N51*60+P51)&lt;0.1,,IF((N51*60+P51)&gt;254,,SUM(0.11193*(POWER((254-(N51*60+P51)),1.88)))))</f>
        <v>164.6737817094285</v>
      </c>
      <c r="R51" s="11">
        <f>SUM(E51,G51,I51,K51,M51,Q51)</f>
        <v>1064.9696809513546</v>
      </c>
    </row>
    <row r="52" spans="1:18" ht="12.75">
      <c r="A52" s="2"/>
      <c r="B52" s="4" t="s">
        <v>75</v>
      </c>
      <c r="C52" s="4" t="s">
        <v>71</v>
      </c>
      <c r="D52" s="5">
        <v>0</v>
      </c>
      <c r="E52" s="6">
        <f>IF(D52&lt;1.5,,IF(D52&lt;1.5,,SUM(56.0211*(POWER((D52-1.5),1.05)))))</f>
        <v>0</v>
      </c>
      <c r="F52" s="5"/>
      <c r="G52" s="6">
        <f>IF(F52&lt;8,,IF(F52&lt;8,,SUM(7.86*(POWER((F52-8),1.1)))))</f>
        <v>0</v>
      </c>
      <c r="H52" s="5">
        <v>10.55</v>
      </c>
      <c r="I52" s="6">
        <f>IF(H52&lt;0.1,,IF(H52&gt;13,,SUM(46.0849*(POWER((13-H52),1.81)))))</f>
        <v>233.3185464447047</v>
      </c>
      <c r="J52" s="7">
        <v>0</v>
      </c>
      <c r="K52" s="6">
        <f>IF(J52&lt;75,,IF(J52&lt;75,,SUM(1.84523*(POWER((J52-75),1.348)))))</f>
        <v>0</v>
      </c>
      <c r="L52" s="8">
        <v>339</v>
      </c>
      <c r="M52" s="6">
        <f>IF(L52&lt;210,,IF(L52&lt;210,,SUM(0.188807*(POWER((L52-210),1.41)))))</f>
        <v>178.62801954058057</v>
      </c>
      <c r="N52" s="9">
        <v>3</v>
      </c>
      <c r="O52" s="10" t="s">
        <v>11</v>
      </c>
      <c r="P52" s="18">
        <v>54.37</v>
      </c>
      <c r="Q52" s="6">
        <f>IF((N52*60+P52)&lt;0.1,,IF((N52*60+P52)&gt;254,,SUM(0.11193*(POWER((254-(N52*60+P52)),1.88)))))</f>
        <v>30.17426269850076</v>
      </c>
      <c r="R52" s="11">
        <f>SUM(E52,G52,I52,K52,M52,Q52)</f>
        <v>442.120828683786</v>
      </c>
    </row>
    <row r="53" spans="1:18" ht="12.75">
      <c r="A53" s="2"/>
      <c r="B53" s="4"/>
      <c r="C53" s="4"/>
      <c r="D53" s="5"/>
      <c r="E53" s="6"/>
      <c r="F53" s="5"/>
      <c r="G53" s="6"/>
      <c r="H53" s="5"/>
      <c r="I53" s="6"/>
      <c r="J53" s="7"/>
      <c r="K53" s="6"/>
      <c r="L53" s="8"/>
      <c r="M53" s="6"/>
      <c r="N53" s="9"/>
      <c r="O53" s="10"/>
      <c r="P53" s="18"/>
      <c r="Q53" s="6"/>
      <c r="R53" s="11">
        <f>SUM(R48:R52)-MIN(R48:R52)</f>
        <v>5248.0092739210595</v>
      </c>
    </row>
    <row r="54" spans="1:18" ht="12.75">
      <c r="A54" s="15"/>
      <c r="B54" s="13"/>
      <c r="C54" s="13"/>
      <c r="D54" s="14"/>
      <c r="E54" s="7"/>
      <c r="F54" s="14"/>
      <c r="G54" s="7"/>
      <c r="H54" s="14"/>
      <c r="I54" s="7"/>
      <c r="J54" s="7"/>
      <c r="K54" s="7"/>
      <c r="L54" s="13"/>
      <c r="M54" s="7"/>
      <c r="N54" s="9"/>
      <c r="O54" s="10"/>
      <c r="P54" s="19"/>
      <c r="Q54" s="7"/>
      <c r="R54" s="10"/>
    </row>
    <row r="55" spans="1:18" ht="12.75">
      <c r="A55" s="2"/>
      <c r="B55" s="4" t="s">
        <v>77</v>
      </c>
      <c r="C55" s="4" t="s">
        <v>30</v>
      </c>
      <c r="D55" s="5">
        <v>0</v>
      </c>
      <c r="E55" s="6">
        <f>IF(D55&lt;1.5,,IF(D55&lt;1.5,,SUM(56.0211*(POWER((D55-1.5),1.05)))))</f>
        <v>0</v>
      </c>
      <c r="F55" s="5">
        <v>34.03</v>
      </c>
      <c r="G55" s="6">
        <f>IF(F55&lt;8,,IF(F55&lt;8,,SUM(7.86*(POWER((F55-8),1.1)))))</f>
        <v>283.42889979740795</v>
      </c>
      <c r="H55" s="5">
        <v>9.94</v>
      </c>
      <c r="I55" s="6">
        <f>IF(H55&lt;0.1,,IF(H55&gt;13,,SUM(46.0849*(POWER((13-H55),1.81)))))</f>
        <v>348.910815105516</v>
      </c>
      <c r="J55" s="7">
        <v>113</v>
      </c>
      <c r="K55" s="6">
        <f>IF(J55&lt;75,,IF(J55&lt;75,,SUM(1.84523*(POWER((J55-75),1.348)))))</f>
        <v>248.65591523503593</v>
      </c>
      <c r="L55" s="8">
        <v>0</v>
      </c>
      <c r="M55" s="6">
        <f>IF(L55&lt;210,,IF(L55&lt;210,,SUM(0.188807*(POWER((L55-210),1.41)))))</f>
        <v>0</v>
      </c>
      <c r="N55" s="9">
        <v>3</v>
      </c>
      <c r="O55" s="10" t="s">
        <v>11</v>
      </c>
      <c r="P55" s="18">
        <v>46.65</v>
      </c>
      <c r="Q55" s="6">
        <f>IF((N55*60+P55)&lt;0.1,,IF((N55*60+P55)&gt;254,,SUM(0.11193*(POWER((254-(N55*60+P55)),1.88)))))</f>
        <v>56.28935670550897</v>
      </c>
      <c r="R55" s="11">
        <f>SUM(E55,G55,I55,K55,M55,Q55)</f>
        <v>937.284986843469</v>
      </c>
    </row>
    <row r="56" spans="1:18" ht="12.75">
      <c r="A56" s="2"/>
      <c r="B56" s="4" t="s">
        <v>76</v>
      </c>
      <c r="C56" s="4" t="s">
        <v>30</v>
      </c>
      <c r="D56" s="5">
        <v>6.84</v>
      </c>
      <c r="E56" s="6">
        <f>IF(D56&lt;1.5,,IF(D56&lt;1.5,,SUM(56.0211*(POWER((D56-1.5),1.05)))))</f>
        <v>325.289430402105</v>
      </c>
      <c r="F56" s="5">
        <v>0</v>
      </c>
      <c r="G56" s="6">
        <f>IF(F56&lt;8,,IF(F56&lt;8,,SUM(7.86*(POWER((F56-8),1.1)))))</f>
        <v>0</v>
      </c>
      <c r="H56" s="5">
        <v>9.55</v>
      </c>
      <c r="I56" s="6">
        <f>IF(H56&lt;0.1,,IF(H56&gt;13,,SUM(46.0849*(POWER((13-H56),1.81)))))</f>
        <v>433.5220698333016</v>
      </c>
      <c r="J56" s="7">
        <v>128</v>
      </c>
      <c r="K56" s="6">
        <f>IF(J56&lt;75,,IF(J56&lt;75,,SUM(1.84523*(POWER((J56-75),1.348)))))</f>
        <v>389.380661902575</v>
      </c>
      <c r="L56" s="8">
        <v>0</v>
      </c>
      <c r="M56" s="6">
        <f>IF(L56&lt;210,,IF(L56&lt;210,,SUM(0.188807*(POWER((L56-210),1.41)))))</f>
        <v>0</v>
      </c>
      <c r="N56" s="9">
        <v>3</v>
      </c>
      <c r="O56" s="10" t="s">
        <v>11</v>
      </c>
      <c r="P56" s="18">
        <v>10.62</v>
      </c>
      <c r="Q56" s="6">
        <f>IF((N56*60+P56)&lt;0.1,,IF((N56*60+P56)&gt;254,,SUM(0.11193*(POWER((254-(N56*60+P56)),1.88)))))</f>
        <v>273.28557287354306</v>
      </c>
      <c r="R56" s="11">
        <f>SUM(E56,G56,I56,K56,M56,Q56)</f>
        <v>1421.4777350115246</v>
      </c>
    </row>
    <row r="57" spans="1:18" ht="12.75">
      <c r="A57" s="2" t="s">
        <v>81</v>
      </c>
      <c r="B57" s="4" t="s">
        <v>32</v>
      </c>
      <c r="C57" s="4" t="s">
        <v>30</v>
      </c>
      <c r="D57" s="5">
        <v>7.4</v>
      </c>
      <c r="E57" s="6">
        <f>IF(D57&lt;1.5,,IF(D57&lt;1.5,,SUM(56.0211*(POWER((D57-1.5),1.05)))))</f>
        <v>361.1987547282862</v>
      </c>
      <c r="F57" s="5">
        <v>0</v>
      </c>
      <c r="G57" s="6">
        <f>IF(F57&lt;8,,IF(F57&lt;8,,SUM(7.86*(POWER((F57-8),1.1)))))</f>
        <v>0</v>
      </c>
      <c r="H57" s="5">
        <v>10.1</v>
      </c>
      <c r="I57" s="6">
        <f>IF(H57&lt;0.1,,IF(H57&gt;13,,SUM(46.0849*(POWER((13-H57),1.81)))))</f>
        <v>316.5913360585314</v>
      </c>
      <c r="J57" s="7">
        <v>0</v>
      </c>
      <c r="K57" s="6">
        <f>IF(J57&lt;75,,IF(J57&lt;75,,SUM(1.84523*(POWER((J57-75),1.348)))))</f>
        <v>0</v>
      </c>
      <c r="L57" s="8">
        <v>368</v>
      </c>
      <c r="M57" s="6">
        <f>IF(L57&lt;210,,IF(L57&lt;210,,SUM(0.188807*(POWER((L57-210),1.41)))))</f>
        <v>237.7522218924667</v>
      </c>
      <c r="N57" s="9">
        <v>3</v>
      </c>
      <c r="O57" s="10" t="s">
        <v>11</v>
      </c>
      <c r="P57" s="18">
        <v>13.71</v>
      </c>
      <c r="Q57" s="6">
        <f>IF((N57*60+P57)&lt;0.1,,IF((N57*60+P57)&gt;254,,SUM(0.11193*(POWER((254-(N57*60+P57)),1.88)))))</f>
        <v>248.7755169849109</v>
      </c>
      <c r="R57" s="11">
        <f>SUM(E57,G57,I57,K57,M57,Q57)</f>
        <v>1164.3178296641952</v>
      </c>
    </row>
    <row r="58" spans="1:18" ht="12.75">
      <c r="A58" s="2"/>
      <c r="B58" s="4" t="s">
        <v>78</v>
      </c>
      <c r="C58" s="4" t="s">
        <v>30</v>
      </c>
      <c r="D58" s="5">
        <v>0</v>
      </c>
      <c r="E58" s="6">
        <f>IF(D58&lt;1.5,,IF(D58&lt;1.5,,SUM(56.0211*(POWER((D58-1.5),1.05)))))</f>
        <v>0</v>
      </c>
      <c r="F58" s="5">
        <v>32.78</v>
      </c>
      <c r="G58" s="6">
        <f>IF(F58&lt;8,,IF(F58&lt;8,,SUM(7.86*(POWER((F58-8),1.1)))))</f>
        <v>268.4936248958035</v>
      </c>
      <c r="H58" s="5">
        <v>10.16</v>
      </c>
      <c r="I58" s="6">
        <f>IF(H58&lt;0.1,,IF(H58&gt;13,,SUM(46.0849*(POWER((13-H58),1.81)))))</f>
        <v>304.83501077797365</v>
      </c>
      <c r="J58" s="7">
        <v>125</v>
      </c>
      <c r="K58" s="6">
        <f>IF(J58&lt;75,,IF(J58&lt;75,,SUM(1.84523*(POWER((J58-75),1.348)))))</f>
        <v>359.96648946090556</v>
      </c>
      <c r="L58" s="8">
        <v>0</v>
      </c>
      <c r="M58" s="6">
        <f>IF(L58&lt;210,,IF(L58&lt;210,,SUM(0.188807*(POWER((L58-210),1.41)))))</f>
        <v>0</v>
      </c>
      <c r="N58" s="9">
        <v>3</v>
      </c>
      <c r="O58" s="10" t="s">
        <v>11</v>
      </c>
      <c r="P58" s="18">
        <v>28.94</v>
      </c>
      <c r="Q58" s="6">
        <f>IF((N58*60+P58)&lt;0.1,,IF((N58*60+P58)&gt;254,,SUM(0.11193*(POWER((254-(N58*60+P58)),1.88)))))</f>
        <v>143.904354599816</v>
      </c>
      <c r="R58" s="11">
        <f>SUM(E58,G58,I58,K58,M58,Q58)</f>
        <v>1077.1994797344987</v>
      </c>
    </row>
    <row r="59" spans="1:18" ht="12.75">
      <c r="A59" s="2"/>
      <c r="B59" s="4" t="s">
        <v>31</v>
      </c>
      <c r="C59" s="4" t="s">
        <v>30</v>
      </c>
      <c r="D59" s="5">
        <v>0</v>
      </c>
      <c r="E59" s="6">
        <f>IF(D59&lt;1.5,,IF(D59&lt;1.5,,SUM(56.0211*(POWER((D59-1.5),1.05)))))</f>
        <v>0</v>
      </c>
      <c r="F59" s="5">
        <v>27.44</v>
      </c>
      <c r="G59" s="6">
        <f>IF(F59&lt;8,,IF(F59&lt;8,,SUM(7.86*(POWER((F59-8),1.1)))))</f>
        <v>205.58358386458926</v>
      </c>
      <c r="H59" s="5">
        <v>10.55</v>
      </c>
      <c r="I59" s="6">
        <f>IF(H59&lt;0.1,,IF(H59&gt;13,,SUM(46.0849*(POWER((13-H59),1.81)))))</f>
        <v>233.3185464447047</v>
      </c>
      <c r="J59" s="7">
        <v>0</v>
      </c>
      <c r="K59" s="6">
        <f>IF(J59&lt;75,,IF(J59&lt;75,,SUM(1.84523*(POWER((J59-75),1.348)))))</f>
        <v>0</v>
      </c>
      <c r="L59" s="8">
        <v>317</v>
      </c>
      <c r="M59" s="6">
        <f>IF(L59&lt;210,,IF(L59&lt;210,,SUM(0.188807*(POWER((L59-210),1.41)))))</f>
        <v>137.23004893936744</v>
      </c>
      <c r="N59" s="9">
        <v>3</v>
      </c>
      <c r="O59" s="10" t="s">
        <v>11</v>
      </c>
      <c r="P59" s="18">
        <v>14.85</v>
      </c>
      <c r="Q59" s="6">
        <f>IF((N59*60+P59)&lt;0.1,,IF((N59*60+P59)&gt;254,,SUM(0.11193*(POWER((254-(N59*60+P59)),1.88)))))</f>
        <v>240.00563132404397</v>
      </c>
      <c r="R59" s="11">
        <f>SUM(E59,G59,I59,K59,M59,Q59)</f>
        <v>816.1378105727053</v>
      </c>
    </row>
    <row r="60" spans="1:18" ht="12.75">
      <c r="A60" s="2"/>
      <c r="B60" s="4"/>
      <c r="C60" s="4"/>
      <c r="D60" s="5"/>
      <c r="E60" s="6"/>
      <c r="F60" s="5"/>
      <c r="G60" s="6"/>
      <c r="H60" s="5"/>
      <c r="I60" s="6"/>
      <c r="J60" s="7"/>
      <c r="K60" s="6"/>
      <c r="L60" s="8"/>
      <c r="M60" s="6"/>
      <c r="N60" s="9"/>
      <c r="O60" s="10"/>
      <c r="P60" s="18"/>
      <c r="Q60" s="6"/>
      <c r="R60" s="11">
        <f>SUM(R55:R59)-MIN(R55:R59)</f>
        <v>4600.280031253687</v>
      </c>
    </row>
    <row r="61" ht="12.75">
      <c r="A61" s="12"/>
    </row>
    <row r="62" ht="12.75">
      <c r="A62" s="12"/>
    </row>
    <row r="63" spans="1:3" ht="12.75">
      <c r="A63" s="12"/>
      <c r="B63" s="38" t="s">
        <v>26</v>
      </c>
      <c r="C63" s="38"/>
    </row>
    <row r="64" ht="12.75">
      <c r="A64" s="12"/>
    </row>
    <row r="65" spans="1:3" ht="12.75">
      <c r="A65" s="12" t="s">
        <v>13</v>
      </c>
      <c r="B65" t="s">
        <v>33</v>
      </c>
      <c r="C65" s="39">
        <v>6922.648593267188</v>
      </c>
    </row>
    <row r="66" spans="1:3" ht="12.75">
      <c r="A66" s="12" t="s">
        <v>14</v>
      </c>
      <c r="B66" t="s">
        <v>25</v>
      </c>
      <c r="C66" s="39">
        <v>6685.8759243181885</v>
      </c>
    </row>
    <row r="67" spans="1:3" ht="12.75">
      <c r="A67" s="12" t="s">
        <v>15</v>
      </c>
      <c r="B67" t="s">
        <v>47</v>
      </c>
      <c r="C67" s="39">
        <v>6497.331773271058</v>
      </c>
    </row>
    <row r="68" spans="1:3" ht="12.75">
      <c r="A68" s="12" t="s">
        <v>16</v>
      </c>
      <c r="B68" t="s">
        <v>71</v>
      </c>
      <c r="C68" s="39">
        <v>5248.0092739210595</v>
      </c>
    </row>
    <row r="69" spans="1:3" ht="12.75">
      <c r="A69" s="12" t="s">
        <v>17</v>
      </c>
      <c r="B69" t="s">
        <v>64</v>
      </c>
      <c r="C69" s="39">
        <v>5094.909740687214</v>
      </c>
    </row>
    <row r="70" spans="1:3" ht="12.75">
      <c r="A70" s="12" t="s">
        <v>18</v>
      </c>
      <c r="B70" t="s">
        <v>48</v>
      </c>
      <c r="C70" s="39">
        <v>5081.645489766466</v>
      </c>
    </row>
    <row r="71" spans="1:3" ht="12.75">
      <c r="A71" s="12" t="s">
        <v>19</v>
      </c>
      <c r="B71" t="s">
        <v>55</v>
      </c>
      <c r="C71" s="39">
        <v>4614.553387734096</v>
      </c>
    </row>
    <row r="72" spans="1:3" ht="12.75">
      <c r="A72" s="12" t="s">
        <v>81</v>
      </c>
      <c r="B72" t="s">
        <v>30</v>
      </c>
      <c r="C72" s="39">
        <v>4600.280031253687</v>
      </c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</sheetData>
  <sheetProtection/>
  <mergeCells count="1">
    <mergeCell ref="N5:P5"/>
  </mergeCells>
  <printOptions/>
  <pageMargins left="0.48" right="0.59" top="0.63" bottom="0.5" header="0.24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5">
      <selection activeCell="H35" sqref="H35"/>
    </sheetView>
  </sheetViews>
  <sheetFormatPr defaultColWidth="9.00390625" defaultRowHeight="12.75"/>
  <cols>
    <col min="1" max="1" width="6.00390625" style="0" customWidth="1"/>
    <col min="2" max="2" width="29.375" style="0" customWidth="1"/>
    <col min="3" max="3" width="24.875" style="0" customWidth="1"/>
  </cols>
  <sheetData>
    <row r="1" ht="15.75">
      <c r="B1" s="24" t="s">
        <v>12</v>
      </c>
    </row>
    <row r="2" spans="1:5" ht="15">
      <c r="A2" s="23"/>
      <c r="B2" s="8" t="s">
        <v>61</v>
      </c>
      <c r="C2" s="8" t="s">
        <v>25</v>
      </c>
      <c r="D2" s="8"/>
      <c r="E2" s="8"/>
    </row>
    <row r="3" spans="1:5" ht="15">
      <c r="A3" s="23"/>
      <c r="B3" s="8" t="s">
        <v>37</v>
      </c>
      <c r="C3" s="8" t="s">
        <v>47</v>
      </c>
      <c r="D3" s="8"/>
      <c r="E3" s="8"/>
    </row>
    <row r="4" spans="1:5" ht="15">
      <c r="A4" s="23" t="s">
        <v>13</v>
      </c>
      <c r="B4" s="8" t="s">
        <v>76</v>
      </c>
      <c r="C4" s="8" t="s">
        <v>30</v>
      </c>
      <c r="D4" s="8"/>
      <c r="E4" s="8"/>
    </row>
    <row r="5" spans="1:5" ht="15">
      <c r="A5" s="23"/>
      <c r="B5" s="8" t="s">
        <v>28</v>
      </c>
      <c r="C5" s="8" t="s">
        <v>25</v>
      </c>
      <c r="D5" s="8"/>
      <c r="E5" s="8"/>
    </row>
    <row r="6" spans="1:5" ht="15">
      <c r="A6" s="23"/>
      <c r="B6" s="8" t="s">
        <v>77</v>
      </c>
      <c r="C6" s="8" t="s">
        <v>30</v>
      </c>
      <c r="D6" s="8"/>
      <c r="E6" s="8"/>
    </row>
    <row r="7" spans="1:5" ht="15">
      <c r="A7" s="23"/>
      <c r="B7" s="8"/>
      <c r="C7" s="8"/>
      <c r="D7" s="8"/>
      <c r="E7" s="8"/>
    </row>
    <row r="8" spans="1:5" ht="15">
      <c r="A8" s="23"/>
      <c r="B8" s="8" t="s">
        <v>38</v>
      </c>
      <c r="C8" s="8" t="s">
        <v>47</v>
      </c>
      <c r="D8" s="8"/>
      <c r="E8" s="8"/>
    </row>
    <row r="9" spans="1:5" ht="15">
      <c r="A9" s="23"/>
      <c r="B9" s="8" t="s">
        <v>56</v>
      </c>
      <c r="C9" s="8" t="s">
        <v>55</v>
      </c>
      <c r="D9" s="8"/>
      <c r="E9" s="8"/>
    </row>
    <row r="10" spans="1:5" ht="15">
      <c r="A10" s="23" t="s">
        <v>14</v>
      </c>
      <c r="B10" s="8" t="s">
        <v>31</v>
      </c>
      <c r="C10" s="8" t="s">
        <v>30</v>
      </c>
      <c r="D10" s="8"/>
      <c r="E10" s="8"/>
    </row>
    <row r="11" spans="1:5" ht="15">
      <c r="A11" s="23"/>
      <c r="B11" s="8" t="s">
        <v>51</v>
      </c>
      <c r="C11" s="8" t="s">
        <v>48</v>
      </c>
      <c r="D11" s="8"/>
      <c r="E11" s="8"/>
    </row>
    <row r="12" spans="1:5" ht="15">
      <c r="A12" s="23"/>
      <c r="B12" s="8" t="s">
        <v>66</v>
      </c>
      <c r="C12" s="8" t="s">
        <v>64</v>
      </c>
      <c r="D12" s="8"/>
      <c r="E12" s="8"/>
    </row>
    <row r="13" spans="1:5" ht="15">
      <c r="A13" s="23"/>
      <c r="B13" s="13"/>
      <c r="C13" s="13"/>
      <c r="D13" s="8"/>
      <c r="E13" s="8"/>
    </row>
    <row r="14" spans="1:5" ht="15">
      <c r="A14" s="23"/>
      <c r="B14" s="8" t="s">
        <v>62</v>
      </c>
      <c r="C14" s="8" t="s">
        <v>25</v>
      </c>
      <c r="D14" s="8"/>
      <c r="E14" s="8"/>
    </row>
    <row r="15" spans="1:5" ht="15">
      <c r="A15" s="23"/>
      <c r="B15" s="8" t="s">
        <v>32</v>
      </c>
      <c r="C15" s="8" t="s">
        <v>30</v>
      </c>
      <c r="D15" s="8"/>
      <c r="E15" s="8"/>
    </row>
    <row r="16" spans="1:5" ht="15">
      <c r="A16" s="23" t="s">
        <v>15</v>
      </c>
      <c r="B16" s="8" t="s">
        <v>72</v>
      </c>
      <c r="C16" s="8" t="s">
        <v>71</v>
      </c>
      <c r="D16" s="8"/>
      <c r="E16" s="8"/>
    </row>
    <row r="17" spans="1:5" ht="15">
      <c r="A17" s="23"/>
      <c r="B17" s="13" t="s">
        <v>75</v>
      </c>
      <c r="C17" s="13" t="s">
        <v>71</v>
      </c>
      <c r="D17" s="8"/>
      <c r="E17" s="8"/>
    </row>
    <row r="18" spans="1:5" ht="15">
      <c r="A18" s="23"/>
      <c r="B18" s="13" t="s">
        <v>34</v>
      </c>
      <c r="C18" s="13" t="s">
        <v>33</v>
      </c>
      <c r="D18" s="8"/>
      <c r="E18" s="8"/>
    </row>
    <row r="19" spans="1:5" ht="15">
      <c r="A19" s="23"/>
      <c r="B19" s="13"/>
      <c r="C19" s="13"/>
      <c r="D19" s="8"/>
      <c r="E19" s="8"/>
    </row>
    <row r="20" spans="1:5" ht="15">
      <c r="A20" s="23"/>
      <c r="B20" s="8" t="s">
        <v>35</v>
      </c>
      <c r="C20" s="8" t="s">
        <v>33</v>
      </c>
      <c r="D20" s="8"/>
      <c r="E20" s="8"/>
    </row>
    <row r="21" spans="1:5" ht="15">
      <c r="A21" s="23"/>
      <c r="B21" s="8" t="s">
        <v>40</v>
      </c>
      <c r="C21" s="8" t="s">
        <v>47</v>
      </c>
      <c r="D21" s="8"/>
      <c r="E21" s="8"/>
    </row>
    <row r="22" spans="1:5" ht="15">
      <c r="A22" s="23" t="s">
        <v>16</v>
      </c>
      <c r="B22" s="8" t="s">
        <v>79</v>
      </c>
      <c r="C22" s="8" t="s">
        <v>47</v>
      </c>
      <c r="D22" s="8"/>
      <c r="E22" s="8"/>
    </row>
    <row r="23" spans="1:5" ht="15">
      <c r="A23" s="23"/>
      <c r="B23" s="8" t="s">
        <v>29</v>
      </c>
      <c r="C23" s="8" t="s">
        <v>25</v>
      </c>
      <c r="D23" s="8"/>
      <c r="E23" s="8"/>
    </row>
    <row r="24" spans="1:5" ht="15">
      <c r="A24" s="23"/>
      <c r="B24" s="8" t="s">
        <v>65</v>
      </c>
      <c r="C24" s="8" t="s">
        <v>64</v>
      </c>
      <c r="D24" s="8"/>
      <c r="E24" s="8"/>
    </row>
    <row r="25" spans="1:5" ht="15">
      <c r="A25" s="23"/>
      <c r="B25" s="13"/>
      <c r="C25" s="13"/>
      <c r="D25" s="8"/>
      <c r="E25" s="8"/>
    </row>
    <row r="26" spans="1:5" ht="15">
      <c r="A26" s="23"/>
      <c r="B26" s="8" t="s">
        <v>59</v>
      </c>
      <c r="C26" s="8" t="s">
        <v>55</v>
      </c>
      <c r="D26" s="8"/>
      <c r="E26" s="8"/>
    </row>
    <row r="27" spans="1:5" ht="15">
      <c r="A27" s="23"/>
      <c r="B27" s="8" t="s">
        <v>53</v>
      </c>
      <c r="C27" s="8" t="s">
        <v>33</v>
      </c>
      <c r="D27" s="8"/>
      <c r="E27" s="8"/>
    </row>
    <row r="28" spans="1:5" ht="15">
      <c r="A28" s="23" t="s">
        <v>17</v>
      </c>
      <c r="B28" s="8" t="s">
        <v>78</v>
      </c>
      <c r="C28" s="8" t="s">
        <v>30</v>
      </c>
      <c r="D28" s="8"/>
      <c r="E28" s="8"/>
    </row>
    <row r="29" spans="1:5" ht="15">
      <c r="A29" s="23"/>
      <c r="B29" s="8" t="s">
        <v>49</v>
      </c>
      <c r="C29" s="8" t="s">
        <v>48</v>
      </c>
      <c r="D29" s="8"/>
      <c r="E29" s="8"/>
    </row>
    <row r="30" spans="1:5" ht="15">
      <c r="A30" s="23"/>
      <c r="B30" s="8" t="s">
        <v>60</v>
      </c>
      <c r="C30" s="8" t="s">
        <v>55</v>
      </c>
      <c r="D30" s="8"/>
      <c r="E30" s="8"/>
    </row>
    <row r="31" spans="1:5" ht="15">
      <c r="A31" s="23"/>
      <c r="B31" s="13"/>
      <c r="C31" s="13"/>
      <c r="D31" s="8"/>
      <c r="E31" s="8"/>
    </row>
    <row r="32" spans="1:5" ht="15">
      <c r="A32" s="23"/>
      <c r="B32" s="8" t="s">
        <v>36</v>
      </c>
      <c r="C32" s="8" t="s">
        <v>33</v>
      </c>
      <c r="D32" s="8"/>
      <c r="E32" s="8"/>
    </row>
    <row r="33" spans="1:5" ht="15">
      <c r="A33" s="23"/>
      <c r="B33" s="8" t="s">
        <v>41</v>
      </c>
      <c r="C33" s="8" t="s">
        <v>48</v>
      </c>
      <c r="D33" s="8"/>
      <c r="E33" s="8"/>
    </row>
    <row r="34" spans="1:5" ht="15">
      <c r="A34" s="23" t="s">
        <v>18</v>
      </c>
      <c r="B34" s="13" t="s">
        <v>39</v>
      </c>
      <c r="C34" s="13" t="s">
        <v>47</v>
      </c>
      <c r="D34" s="8"/>
      <c r="E34" s="8"/>
    </row>
    <row r="35" spans="1:5" ht="15">
      <c r="A35" s="23"/>
      <c r="B35" s="13" t="s">
        <v>73</v>
      </c>
      <c r="C35" s="13" t="s">
        <v>71</v>
      </c>
      <c r="D35" s="8"/>
      <c r="E35" s="8"/>
    </row>
    <row r="36" spans="1:5" ht="15">
      <c r="A36" s="23"/>
      <c r="B36" s="13" t="s">
        <v>52</v>
      </c>
      <c r="C36" s="13" t="s">
        <v>48</v>
      </c>
      <c r="D36" s="8"/>
      <c r="E36" s="8"/>
    </row>
    <row r="37" spans="1:5" ht="15">
      <c r="A37" s="23"/>
      <c r="B37" s="13"/>
      <c r="C37" s="13"/>
      <c r="D37" s="8"/>
      <c r="E37" s="8"/>
    </row>
    <row r="38" spans="1:5" ht="15">
      <c r="A38" s="23"/>
      <c r="B38" s="13" t="s">
        <v>57</v>
      </c>
      <c r="C38" s="13" t="s">
        <v>55</v>
      </c>
      <c r="D38" s="8"/>
      <c r="E38" s="8"/>
    </row>
    <row r="39" spans="1:5" ht="15">
      <c r="A39" s="23"/>
      <c r="B39" s="8" t="s">
        <v>63</v>
      </c>
      <c r="C39" s="8" t="s">
        <v>25</v>
      </c>
      <c r="D39" s="31"/>
      <c r="E39" s="8"/>
    </row>
    <row r="40" spans="1:5" ht="15">
      <c r="A40" s="23" t="s">
        <v>19</v>
      </c>
      <c r="B40" s="8" t="s">
        <v>69</v>
      </c>
      <c r="C40" s="8" t="s">
        <v>64</v>
      </c>
      <c r="D40" s="8"/>
      <c r="E40" s="8"/>
    </row>
    <row r="41" spans="1:5" ht="15">
      <c r="A41" s="23"/>
      <c r="B41" s="8" t="s">
        <v>68</v>
      </c>
      <c r="C41" s="8" t="s">
        <v>64</v>
      </c>
      <c r="D41" s="8"/>
      <c r="E41" s="8"/>
    </row>
    <row r="42" spans="1:5" ht="15">
      <c r="A42" s="23"/>
      <c r="B42" s="8" t="s">
        <v>58</v>
      </c>
      <c r="C42" s="8" t="s">
        <v>55</v>
      </c>
      <c r="D42" s="31"/>
      <c r="E42" s="8"/>
    </row>
    <row r="43" spans="1:5" ht="15">
      <c r="A43" s="23"/>
      <c r="B43" s="13"/>
      <c r="C43" s="13"/>
      <c r="D43" s="8"/>
      <c r="E43" s="8"/>
    </row>
    <row r="44" spans="1:5" ht="15">
      <c r="A44" s="23"/>
      <c r="B44" s="13" t="s">
        <v>54</v>
      </c>
      <c r="C44" s="13" t="s">
        <v>33</v>
      </c>
      <c r="D44" s="8"/>
      <c r="E44" s="8"/>
    </row>
    <row r="45" spans="1:5" ht="15">
      <c r="A45" s="23"/>
      <c r="B45" s="8" t="s">
        <v>74</v>
      </c>
      <c r="C45" s="8" t="s">
        <v>71</v>
      </c>
      <c r="D45" s="8"/>
      <c r="E45" s="8"/>
    </row>
    <row r="46" spans="1:5" ht="15">
      <c r="A46" s="23" t="s">
        <v>81</v>
      </c>
      <c r="B46" s="8" t="s">
        <v>67</v>
      </c>
      <c r="C46" s="8" t="s">
        <v>64</v>
      </c>
      <c r="D46" s="8"/>
      <c r="E46" s="8"/>
    </row>
    <row r="47" spans="1:5" ht="15">
      <c r="A47" s="23"/>
      <c r="B47" s="8" t="s">
        <v>50</v>
      </c>
      <c r="C47" s="8" t="s">
        <v>48</v>
      </c>
      <c r="D47" s="8"/>
      <c r="E47" s="8"/>
    </row>
    <row r="48" spans="1:5" ht="15">
      <c r="A48" s="23"/>
      <c r="B48" s="8" t="s">
        <v>70</v>
      </c>
      <c r="C48" s="8" t="s">
        <v>71</v>
      </c>
      <c r="D48" s="8"/>
      <c r="E48" s="8"/>
    </row>
    <row r="49" ht="15">
      <c r="A49" s="23"/>
    </row>
    <row r="50" ht="15">
      <c r="A50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1">
      <selection activeCell="G47" sqref="G47"/>
    </sheetView>
  </sheetViews>
  <sheetFormatPr defaultColWidth="9.00390625" defaultRowHeight="12.75"/>
  <cols>
    <col min="2" max="2" width="30.625" style="0" customWidth="1"/>
    <col min="3" max="3" width="21.25390625" style="0" customWidth="1"/>
  </cols>
  <sheetData>
    <row r="1" spans="1:2" ht="15.75">
      <c r="A1" s="23"/>
      <c r="B1" s="24" t="s">
        <v>20</v>
      </c>
    </row>
    <row r="2" ht="15">
      <c r="A2" s="23"/>
    </row>
    <row r="3" spans="1:5" ht="15">
      <c r="A3" s="23"/>
      <c r="B3" s="8" t="s">
        <v>61</v>
      </c>
      <c r="C3" s="8" t="s">
        <v>25</v>
      </c>
      <c r="D3" s="8"/>
      <c r="E3" s="8"/>
    </row>
    <row r="4" spans="1:5" ht="15">
      <c r="A4" s="23"/>
      <c r="B4" s="8" t="s">
        <v>37</v>
      </c>
      <c r="C4" s="8" t="s">
        <v>47</v>
      </c>
      <c r="D4" s="8"/>
      <c r="E4" s="8"/>
    </row>
    <row r="5" spans="1:5" ht="15">
      <c r="A5" s="23"/>
      <c r="B5" s="8" t="s">
        <v>76</v>
      </c>
      <c r="C5" s="8" t="s">
        <v>30</v>
      </c>
      <c r="D5" s="8"/>
      <c r="E5" s="8"/>
    </row>
    <row r="6" spans="1:5" ht="15">
      <c r="A6" s="23"/>
      <c r="B6" s="8" t="s">
        <v>28</v>
      </c>
      <c r="C6" s="8" t="s">
        <v>25</v>
      </c>
      <c r="D6" s="8"/>
      <c r="E6" s="8"/>
    </row>
    <row r="7" spans="1:5" ht="15">
      <c r="A7" s="23" t="s">
        <v>13</v>
      </c>
      <c r="B7" s="8" t="s">
        <v>77</v>
      </c>
      <c r="C7" s="8" t="s">
        <v>30</v>
      </c>
      <c r="D7" s="8"/>
      <c r="E7" s="8"/>
    </row>
    <row r="8" spans="1:5" ht="15">
      <c r="A8" s="23"/>
      <c r="B8" s="8" t="s">
        <v>38</v>
      </c>
      <c r="C8" s="8" t="s">
        <v>47</v>
      </c>
      <c r="D8" s="8"/>
      <c r="E8" s="8"/>
    </row>
    <row r="9" spans="1:5" ht="15">
      <c r="A9" s="23"/>
      <c r="B9" s="8" t="s">
        <v>56</v>
      </c>
      <c r="C9" s="8" t="s">
        <v>55</v>
      </c>
      <c r="D9" s="8"/>
      <c r="E9" s="8"/>
    </row>
    <row r="10" spans="1:5" ht="15">
      <c r="A10" s="23"/>
      <c r="B10" s="8" t="s">
        <v>31</v>
      </c>
      <c r="C10" s="8" t="s">
        <v>30</v>
      </c>
      <c r="D10" s="8"/>
      <c r="E10" s="8"/>
    </row>
    <row r="11" spans="1:5" ht="15">
      <c r="A11" s="23"/>
      <c r="B11" s="8" t="s">
        <v>51</v>
      </c>
      <c r="C11" s="8" t="s">
        <v>48</v>
      </c>
      <c r="D11" s="8"/>
      <c r="E11" s="8"/>
    </row>
    <row r="12" spans="1:5" ht="15">
      <c r="A12" s="23"/>
      <c r="B12" s="8" t="s">
        <v>66</v>
      </c>
      <c r="C12" s="8" t="s">
        <v>64</v>
      </c>
      <c r="D12" s="8"/>
      <c r="E12" s="8"/>
    </row>
    <row r="13" spans="1:5" ht="15">
      <c r="A13" s="23"/>
      <c r="B13" s="13"/>
      <c r="C13" s="13"/>
      <c r="D13" s="8"/>
      <c r="E13" s="8"/>
    </row>
    <row r="14" spans="1:5" ht="15">
      <c r="A14" s="23"/>
      <c r="B14" s="8"/>
      <c r="C14" s="8"/>
      <c r="D14" s="8"/>
      <c r="E14" s="8"/>
    </row>
    <row r="15" spans="1:5" ht="15">
      <c r="A15" s="23"/>
      <c r="B15" s="8" t="s">
        <v>62</v>
      </c>
      <c r="C15" s="8" t="s">
        <v>25</v>
      </c>
      <c r="D15" s="8"/>
      <c r="E15" s="8"/>
    </row>
    <row r="16" spans="1:5" ht="15">
      <c r="A16" s="23"/>
      <c r="B16" s="8" t="s">
        <v>32</v>
      </c>
      <c r="C16" s="8" t="s">
        <v>30</v>
      </c>
      <c r="D16" s="8"/>
      <c r="E16" s="8"/>
    </row>
    <row r="17" spans="1:5" ht="15">
      <c r="A17" s="23"/>
      <c r="B17" s="8" t="s">
        <v>72</v>
      </c>
      <c r="C17" s="8" t="s">
        <v>71</v>
      </c>
      <c r="D17" s="8"/>
      <c r="E17" s="8"/>
    </row>
    <row r="18" spans="1:5" ht="15">
      <c r="A18" s="23"/>
      <c r="B18" s="8" t="s">
        <v>75</v>
      </c>
      <c r="C18" s="8" t="s">
        <v>71</v>
      </c>
      <c r="D18" s="8"/>
      <c r="E18" s="8"/>
    </row>
    <row r="19" spans="1:5" ht="15">
      <c r="A19" s="23" t="s">
        <v>14</v>
      </c>
      <c r="B19" s="8" t="s">
        <v>34</v>
      </c>
      <c r="C19" s="8" t="s">
        <v>33</v>
      </c>
      <c r="D19" s="8"/>
      <c r="E19" s="8"/>
    </row>
    <row r="20" spans="1:5" ht="15">
      <c r="A20" s="23"/>
      <c r="B20" s="13" t="s">
        <v>35</v>
      </c>
      <c r="C20" s="13" t="s">
        <v>33</v>
      </c>
      <c r="D20" s="8"/>
      <c r="E20" s="8"/>
    </row>
    <row r="21" spans="1:5" ht="15">
      <c r="A21" s="23"/>
      <c r="B21" s="8" t="s">
        <v>40</v>
      </c>
      <c r="C21" s="8" t="s">
        <v>47</v>
      </c>
      <c r="D21" s="8"/>
      <c r="E21" s="8"/>
    </row>
    <row r="22" spans="1:5" ht="15">
      <c r="A22" s="23"/>
      <c r="B22" s="8" t="s">
        <v>79</v>
      </c>
      <c r="C22" s="8" t="s">
        <v>47</v>
      </c>
      <c r="D22" s="8"/>
      <c r="E22" s="8"/>
    </row>
    <row r="23" spans="1:5" ht="15">
      <c r="A23" s="23"/>
      <c r="B23" s="13" t="s">
        <v>29</v>
      </c>
      <c r="C23" s="13" t="s">
        <v>25</v>
      </c>
      <c r="D23" s="8"/>
      <c r="E23" s="8"/>
    </row>
    <row r="24" spans="1:5" ht="15">
      <c r="A24" s="23"/>
      <c r="B24" s="8" t="s">
        <v>65</v>
      </c>
      <c r="C24" s="8" t="s">
        <v>64</v>
      </c>
      <c r="D24" s="8"/>
      <c r="E24" s="8"/>
    </row>
    <row r="25" spans="1:5" ht="15">
      <c r="A25" s="23"/>
      <c r="B25" s="13"/>
      <c r="C25" s="13"/>
      <c r="D25" s="8"/>
      <c r="E25" s="8"/>
    </row>
    <row r="26" spans="1:5" ht="15">
      <c r="A26" s="23"/>
      <c r="B26" s="13"/>
      <c r="C26" s="13"/>
      <c r="D26" s="8"/>
      <c r="E26" s="8"/>
    </row>
    <row r="27" spans="1:5" ht="15">
      <c r="A27" s="23"/>
      <c r="B27" s="8" t="s">
        <v>59</v>
      </c>
      <c r="C27" s="8" t="s">
        <v>55</v>
      </c>
      <c r="D27" s="8"/>
      <c r="E27" s="8"/>
    </row>
    <row r="28" spans="1:5" ht="15">
      <c r="A28" s="23"/>
      <c r="B28" s="8" t="s">
        <v>53</v>
      </c>
      <c r="C28" s="8" t="s">
        <v>33</v>
      </c>
      <c r="D28" s="8"/>
      <c r="E28" s="8"/>
    </row>
    <row r="29" spans="1:5" ht="15">
      <c r="A29" s="23"/>
      <c r="B29" s="8" t="s">
        <v>78</v>
      </c>
      <c r="C29" s="8" t="s">
        <v>30</v>
      </c>
      <c r="D29" s="8"/>
      <c r="E29" s="8"/>
    </row>
    <row r="30" spans="1:5" ht="15">
      <c r="A30" s="23"/>
      <c r="B30" s="13" t="s">
        <v>49</v>
      </c>
      <c r="C30" s="13" t="s">
        <v>48</v>
      </c>
      <c r="D30" s="8"/>
      <c r="E30" s="8"/>
    </row>
    <row r="31" spans="1:5" ht="15">
      <c r="A31" s="23" t="s">
        <v>15</v>
      </c>
      <c r="B31" s="13" t="s">
        <v>60</v>
      </c>
      <c r="C31" s="13" t="s">
        <v>55</v>
      </c>
      <c r="D31" s="8"/>
      <c r="E31" s="8"/>
    </row>
    <row r="32" spans="1:5" ht="15">
      <c r="A32" s="23"/>
      <c r="B32" s="13" t="s">
        <v>36</v>
      </c>
      <c r="C32" s="13" t="s">
        <v>33</v>
      </c>
      <c r="D32" s="8"/>
      <c r="E32" s="8"/>
    </row>
    <row r="33" spans="1:5" ht="15">
      <c r="A33" s="23"/>
      <c r="B33" s="8" t="s">
        <v>41</v>
      </c>
      <c r="C33" s="8" t="s">
        <v>48</v>
      </c>
      <c r="D33" s="8"/>
      <c r="E33" s="8"/>
    </row>
    <row r="34" spans="1:5" ht="15">
      <c r="A34" s="23"/>
      <c r="B34" s="8" t="s">
        <v>39</v>
      </c>
      <c r="C34" s="8" t="s">
        <v>47</v>
      </c>
      <c r="D34" s="8"/>
      <c r="E34" s="8"/>
    </row>
    <row r="35" spans="1:5" ht="15">
      <c r="A35" s="23"/>
      <c r="B35" s="8" t="s">
        <v>73</v>
      </c>
      <c r="C35" s="8" t="s">
        <v>71</v>
      </c>
      <c r="D35" s="8"/>
      <c r="E35" s="8"/>
    </row>
    <row r="36" spans="1:5" ht="15">
      <c r="A36" s="23"/>
      <c r="B36" s="8" t="s">
        <v>52</v>
      </c>
      <c r="C36" s="8" t="s">
        <v>48</v>
      </c>
      <c r="D36" s="8"/>
      <c r="E36" s="8"/>
    </row>
    <row r="37" spans="1:5" ht="15">
      <c r="A37" s="23"/>
      <c r="B37" s="8"/>
      <c r="C37" s="8"/>
      <c r="D37" s="8"/>
      <c r="E37" s="8"/>
    </row>
    <row r="38" spans="1:5" ht="15">
      <c r="A38" s="23"/>
      <c r="B38" s="13"/>
      <c r="C38" s="13"/>
      <c r="D38" s="8"/>
      <c r="E38" s="8"/>
    </row>
    <row r="39" spans="1:5" ht="15">
      <c r="A39" s="23"/>
      <c r="B39" s="33" t="s">
        <v>57</v>
      </c>
      <c r="C39" s="33" t="s">
        <v>55</v>
      </c>
      <c r="D39" s="34"/>
      <c r="E39" s="34"/>
    </row>
    <row r="40" spans="1:5" ht="15">
      <c r="A40" s="23"/>
      <c r="B40" s="34" t="s">
        <v>63</v>
      </c>
      <c r="C40" s="34" t="s">
        <v>25</v>
      </c>
      <c r="D40" s="34"/>
      <c r="E40" s="34"/>
    </row>
    <row r="41" spans="1:5" ht="15">
      <c r="A41" s="23"/>
      <c r="B41" s="34" t="s">
        <v>69</v>
      </c>
      <c r="C41" s="34" t="s">
        <v>64</v>
      </c>
      <c r="D41" s="34"/>
      <c r="E41" s="34"/>
    </row>
    <row r="42" spans="1:5" ht="15">
      <c r="A42" s="23"/>
      <c r="B42" s="34" t="s">
        <v>68</v>
      </c>
      <c r="C42" s="34" t="s">
        <v>64</v>
      </c>
      <c r="D42" s="34"/>
      <c r="E42" s="34"/>
    </row>
    <row r="43" spans="1:5" ht="12.75">
      <c r="A43" t="s">
        <v>16</v>
      </c>
      <c r="B43" s="34" t="s">
        <v>58</v>
      </c>
      <c r="C43" s="34" t="s">
        <v>55</v>
      </c>
      <c r="D43" s="34"/>
      <c r="E43" s="34"/>
    </row>
    <row r="44" spans="2:5" ht="12.75">
      <c r="B44" s="34" t="s">
        <v>54</v>
      </c>
      <c r="C44" s="34" t="s">
        <v>33</v>
      </c>
      <c r="D44" s="34"/>
      <c r="E44" s="34"/>
    </row>
    <row r="45" spans="2:5" ht="12.75">
      <c r="B45" s="34" t="s">
        <v>74</v>
      </c>
      <c r="C45" s="34" t="s">
        <v>71</v>
      </c>
      <c r="D45" s="34"/>
      <c r="E45" s="34"/>
    </row>
    <row r="46" spans="2:5" ht="12.75">
      <c r="B46" s="34" t="s">
        <v>67</v>
      </c>
      <c r="C46" s="34" t="s">
        <v>64</v>
      </c>
      <c r="D46" s="34"/>
      <c r="E46" s="34"/>
    </row>
    <row r="47" spans="2:5" ht="12.75">
      <c r="B47" s="34" t="s">
        <v>50</v>
      </c>
      <c r="C47" s="34" t="s">
        <v>48</v>
      </c>
      <c r="D47" s="34"/>
      <c r="E47" s="34"/>
    </row>
    <row r="48" spans="2:5" ht="12.75">
      <c r="B48" s="34" t="s">
        <v>70</v>
      </c>
      <c r="C48" s="34" t="s">
        <v>71</v>
      </c>
      <c r="D48" s="34"/>
      <c r="E48" s="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zoomScale="130" zoomScaleNormal="130" zoomScalePageLayoutView="0" workbookViewId="0" topLeftCell="A4">
      <selection activeCell="L30" sqref="L30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1.625" style="0" customWidth="1"/>
    <col min="4" max="4" width="7.75390625" style="0" customWidth="1"/>
    <col min="5" max="6" width="7.25390625" style="0" customWidth="1"/>
    <col min="7" max="7" width="7.375" style="0" customWidth="1"/>
  </cols>
  <sheetData>
    <row r="1" ht="15.75">
      <c r="B1" s="24" t="s">
        <v>21</v>
      </c>
    </row>
    <row r="3" spans="2:7" ht="12.75">
      <c r="B3" s="13" t="s">
        <v>37</v>
      </c>
      <c r="C3" s="13" t="s">
        <v>47</v>
      </c>
      <c r="D3" s="14"/>
      <c r="E3" s="8"/>
      <c r="F3" s="8"/>
      <c r="G3" s="8"/>
    </row>
    <row r="4" spans="2:7" ht="12.75">
      <c r="B4" s="13" t="s">
        <v>40</v>
      </c>
      <c r="C4" s="13" t="s">
        <v>47</v>
      </c>
      <c r="D4" s="14"/>
      <c r="E4" s="8"/>
      <c r="F4" s="8"/>
      <c r="G4" s="8"/>
    </row>
    <row r="5" spans="2:7" ht="12.75">
      <c r="B5" s="13" t="s">
        <v>38</v>
      </c>
      <c r="C5" s="13" t="s">
        <v>47</v>
      </c>
      <c r="D5" s="14"/>
      <c r="E5" s="8"/>
      <c r="F5" s="8"/>
      <c r="G5" s="8"/>
    </row>
    <row r="6" spans="2:7" ht="12.75">
      <c r="B6" s="22" t="s">
        <v>41</v>
      </c>
      <c r="C6" s="13" t="s">
        <v>48</v>
      </c>
      <c r="D6" s="14"/>
      <c r="E6" s="8"/>
      <c r="F6" s="8"/>
      <c r="G6" s="8"/>
    </row>
    <row r="7" spans="2:7" ht="12.75">
      <c r="B7" s="13" t="s">
        <v>50</v>
      </c>
      <c r="C7" s="13" t="s">
        <v>48</v>
      </c>
      <c r="D7" s="14"/>
      <c r="E7" s="8"/>
      <c r="F7" s="8"/>
      <c r="G7" s="8"/>
    </row>
    <row r="8" spans="2:7" ht="12.75">
      <c r="B8" s="13" t="s">
        <v>53</v>
      </c>
      <c r="C8" s="13" t="s">
        <v>33</v>
      </c>
      <c r="D8" s="14"/>
      <c r="E8" s="8"/>
      <c r="F8" s="8"/>
      <c r="G8" s="8"/>
    </row>
    <row r="9" spans="2:7" ht="12.75">
      <c r="B9" s="13" t="s">
        <v>34</v>
      </c>
      <c r="C9" s="13" t="s">
        <v>33</v>
      </c>
      <c r="D9" s="14"/>
      <c r="E9" s="8"/>
      <c r="F9" s="8"/>
      <c r="G9" s="8"/>
    </row>
    <row r="10" spans="2:7" ht="12.75">
      <c r="B10" s="13" t="s">
        <v>59</v>
      </c>
      <c r="C10" s="13" t="s">
        <v>55</v>
      </c>
      <c r="D10" s="14"/>
      <c r="E10" s="8"/>
      <c r="F10" s="8"/>
      <c r="G10" s="8"/>
    </row>
    <row r="11" spans="2:7" ht="12.75">
      <c r="B11" s="13" t="s">
        <v>60</v>
      </c>
      <c r="C11" s="13" t="s">
        <v>55</v>
      </c>
      <c r="D11" s="14"/>
      <c r="E11" s="8"/>
      <c r="F11" s="8"/>
      <c r="G11" s="8"/>
    </row>
    <row r="12" spans="2:7" ht="12.75">
      <c r="B12" s="13" t="s">
        <v>28</v>
      </c>
      <c r="C12" s="13" t="s">
        <v>25</v>
      </c>
      <c r="D12" s="14"/>
      <c r="E12" s="8"/>
      <c r="F12" s="8"/>
      <c r="G12" s="8"/>
    </row>
    <row r="13" spans="2:7" ht="12.75">
      <c r="B13" s="13" t="s">
        <v>61</v>
      </c>
      <c r="C13" s="13" t="s">
        <v>25</v>
      </c>
      <c r="D13" s="14"/>
      <c r="E13" s="8"/>
      <c r="F13" s="8"/>
      <c r="G13" s="8"/>
    </row>
    <row r="14" spans="2:7" ht="12.75">
      <c r="B14" s="13" t="s">
        <v>62</v>
      </c>
      <c r="C14" s="13" t="s">
        <v>25</v>
      </c>
      <c r="D14" s="14"/>
      <c r="E14" s="8"/>
      <c r="F14" s="8"/>
      <c r="G14" s="8"/>
    </row>
    <row r="15" spans="2:7" ht="12.75">
      <c r="B15" s="8" t="s">
        <v>65</v>
      </c>
      <c r="C15" s="8" t="s">
        <v>64</v>
      </c>
      <c r="D15" s="8"/>
      <c r="E15" s="8"/>
      <c r="F15" s="8"/>
      <c r="G15" s="8"/>
    </row>
    <row r="16" spans="2:7" ht="12.75">
      <c r="B16" s="8" t="s">
        <v>66</v>
      </c>
      <c r="C16" s="8" t="s">
        <v>64</v>
      </c>
      <c r="D16" s="8"/>
      <c r="E16" s="8"/>
      <c r="F16" s="8"/>
      <c r="G16" s="8"/>
    </row>
    <row r="17" spans="2:7" ht="12.75">
      <c r="B17" s="8" t="s">
        <v>72</v>
      </c>
      <c r="C17" s="8" t="s">
        <v>71</v>
      </c>
      <c r="D17" s="8"/>
      <c r="E17" s="8"/>
      <c r="F17" s="8"/>
      <c r="G17" s="8"/>
    </row>
    <row r="18" spans="2:7" ht="12.75">
      <c r="B18" s="8" t="s">
        <v>73</v>
      </c>
      <c r="C18" s="8" t="s">
        <v>71</v>
      </c>
      <c r="D18" s="8"/>
      <c r="E18" s="8"/>
      <c r="F18" s="8"/>
      <c r="G18" s="8"/>
    </row>
    <row r="19" spans="2:7" ht="12.75">
      <c r="B19" s="8" t="s">
        <v>31</v>
      </c>
      <c r="C19" s="8" t="s">
        <v>30</v>
      </c>
      <c r="D19" s="8"/>
      <c r="E19" s="8"/>
      <c r="F19" s="8"/>
      <c r="G19" s="8"/>
    </row>
    <row r="20" spans="2:7" ht="12.75">
      <c r="B20" s="8" t="s">
        <v>32</v>
      </c>
      <c r="C20" s="8" t="s">
        <v>30</v>
      </c>
      <c r="D20" s="8"/>
      <c r="E20" s="8"/>
      <c r="F20" s="8"/>
      <c r="G20" s="8"/>
    </row>
    <row r="21" spans="2:7" ht="12.75">
      <c r="B21" s="8" t="s">
        <v>76</v>
      </c>
      <c r="C21" s="8" t="s">
        <v>30</v>
      </c>
      <c r="D21" s="8"/>
      <c r="E21" s="8"/>
      <c r="F21" s="8"/>
      <c r="G21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3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6.125" style="0" customWidth="1"/>
    <col min="2" max="2" width="30.875" style="0" customWidth="1"/>
    <col min="3" max="3" width="25.375" style="0" customWidth="1"/>
    <col min="4" max="4" width="10.625" style="0" customWidth="1"/>
    <col min="5" max="5" width="10.875" style="0" customWidth="1"/>
  </cols>
  <sheetData>
    <row r="1" ht="15.75">
      <c r="B1" s="24" t="s">
        <v>22</v>
      </c>
    </row>
    <row r="3" spans="2:5" ht="15">
      <c r="B3" s="26" t="s">
        <v>39</v>
      </c>
      <c r="C3" s="26" t="s">
        <v>47</v>
      </c>
      <c r="D3" s="27"/>
      <c r="E3" s="28"/>
    </row>
    <row r="4" spans="2:5" ht="15">
      <c r="B4" s="26" t="s">
        <v>79</v>
      </c>
      <c r="C4" s="26" t="s">
        <v>47</v>
      </c>
      <c r="D4" s="27"/>
      <c r="E4" s="28"/>
    </row>
    <row r="5" spans="2:5" ht="15">
      <c r="B5" s="26" t="s">
        <v>49</v>
      </c>
      <c r="C5" s="26" t="s">
        <v>48</v>
      </c>
      <c r="D5" s="27"/>
      <c r="E5" s="28"/>
    </row>
    <row r="6" spans="2:5" ht="15">
      <c r="B6" s="26" t="s">
        <v>51</v>
      </c>
      <c r="C6" s="26" t="s">
        <v>48</v>
      </c>
      <c r="D6" s="27"/>
      <c r="E6" s="28"/>
    </row>
    <row r="7" spans="2:5" ht="15">
      <c r="B7" s="26" t="s">
        <v>52</v>
      </c>
      <c r="C7" s="26" t="s">
        <v>48</v>
      </c>
      <c r="D7" s="27"/>
      <c r="E7" s="28"/>
    </row>
    <row r="8" spans="2:5" ht="15">
      <c r="B8" s="26" t="s">
        <v>35</v>
      </c>
      <c r="C8" s="26" t="s">
        <v>33</v>
      </c>
      <c r="D8" s="27"/>
      <c r="E8" s="28"/>
    </row>
    <row r="9" spans="2:5" ht="15">
      <c r="B9" s="26" t="s">
        <v>36</v>
      </c>
      <c r="C9" s="26" t="s">
        <v>33</v>
      </c>
      <c r="D9" s="27"/>
      <c r="E9" s="28"/>
    </row>
    <row r="10" spans="2:5" ht="15">
      <c r="B10" s="26" t="s">
        <v>54</v>
      </c>
      <c r="C10" s="26" t="s">
        <v>33</v>
      </c>
      <c r="D10" s="27"/>
      <c r="E10" s="28"/>
    </row>
    <row r="11" spans="2:5" ht="15">
      <c r="B11" s="26" t="s">
        <v>56</v>
      </c>
      <c r="C11" s="26" t="s">
        <v>55</v>
      </c>
      <c r="D11" s="27"/>
      <c r="E11" s="28"/>
    </row>
    <row r="12" spans="2:5" ht="15">
      <c r="B12" s="28" t="s">
        <v>57</v>
      </c>
      <c r="C12" s="28" t="s">
        <v>55</v>
      </c>
      <c r="D12" s="28"/>
      <c r="E12" s="28"/>
    </row>
    <row r="13" spans="2:5" ht="15">
      <c r="B13" s="28" t="s">
        <v>58</v>
      </c>
      <c r="C13" s="28" t="s">
        <v>55</v>
      </c>
      <c r="D13" s="28"/>
      <c r="E13" s="28"/>
    </row>
    <row r="14" spans="2:5" ht="15">
      <c r="B14" s="28" t="s">
        <v>29</v>
      </c>
      <c r="C14" s="28" t="s">
        <v>25</v>
      </c>
      <c r="D14" s="28"/>
      <c r="E14" s="28"/>
    </row>
    <row r="15" spans="2:5" ht="15">
      <c r="B15" s="28" t="s">
        <v>63</v>
      </c>
      <c r="C15" s="28" t="s">
        <v>25</v>
      </c>
      <c r="D15" s="28"/>
      <c r="E15" s="28"/>
    </row>
    <row r="16" spans="2:5" ht="15">
      <c r="B16" s="28" t="s">
        <v>67</v>
      </c>
      <c r="C16" s="28" t="s">
        <v>64</v>
      </c>
      <c r="D16" s="28"/>
      <c r="E16" s="28"/>
    </row>
    <row r="17" spans="2:5" ht="15">
      <c r="B17" s="28" t="s">
        <v>68</v>
      </c>
      <c r="C17" s="28" t="s">
        <v>64</v>
      </c>
      <c r="D17" s="28"/>
      <c r="E17" s="28"/>
    </row>
    <row r="18" spans="2:5" ht="15">
      <c r="B18" s="26" t="s">
        <v>69</v>
      </c>
      <c r="C18" s="26" t="s">
        <v>64</v>
      </c>
      <c r="D18" s="27"/>
      <c r="E18" s="28"/>
    </row>
    <row r="19" spans="2:5" ht="15">
      <c r="B19" s="26" t="s">
        <v>70</v>
      </c>
      <c r="C19" s="26" t="s">
        <v>71</v>
      </c>
      <c r="D19" s="27"/>
      <c r="E19" s="28"/>
    </row>
    <row r="20" spans="2:5" ht="15">
      <c r="B20" s="26" t="s">
        <v>74</v>
      </c>
      <c r="C20" s="26" t="s">
        <v>71</v>
      </c>
      <c r="D20" s="27"/>
      <c r="E20" s="28"/>
    </row>
    <row r="21" spans="2:5" ht="15">
      <c r="B21" s="28" t="s">
        <v>75</v>
      </c>
      <c r="C21" s="28" t="s">
        <v>71</v>
      </c>
      <c r="D21" s="8"/>
      <c r="E21" s="8"/>
    </row>
    <row r="22" spans="2:5" ht="15">
      <c r="B22" s="28" t="s">
        <v>77</v>
      </c>
      <c r="C22" s="28" t="s">
        <v>30</v>
      </c>
      <c r="D22" s="8"/>
      <c r="E22" s="8"/>
    </row>
    <row r="23" spans="2:5" ht="15">
      <c r="B23" s="28" t="s">
        <v>78</v>
      </c>
      <c r="C23" s="28" t="s">
        <v>30</v>
      </c>
      <c r="D23" s="8"/>
      <c r="E23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20">
      <selection activeCell="H41" sqref="H41"/>
    </sheetView>
  </sheetViews>
  <sheetFormatPr defaultColWidth="9.00390625" defaultRowHeight="12.75"/>
  <cols>
    <col min="1" max="1" width="5.125" style="0" customWidth="1"/>
    <col min="2" max="2" width="29.00390625" style="0" customWidth="1"/>
    <col min="3" max="3" width="20.625" style="0" customWidth="1"/>
    <col min="4" max="4" width="8.75390625" style="0" customWidth="1"/>
    <col min="5" max="5" width="8.25390625" style="0" customWidth="1"/>
    <col min="6" max="6" width="8.00390625" style="0" customWidth="1"/>
    <col min="7" max="7" width="8.625" style="0" customWidth="1"/>
  </cols>
  <sheetData>
    <row r="1" ht="15.75">
      <c r="B1" s="24" t="s">
        <v>23</v>
      </c>
    </row>
    <row r="2" spans="4:7" ht="12.75">
      <c r="D2" s="32" t="s">
        <v>43</v>
      </c>
      <c r="E2" s="32" t="s">
        <v>44</v>
      </c>
      <c r="F2" s="32" t="s">
        <v>45</v>
      </c>
      <c r="G2" s="32" t="s">
        <v>46</v>
      </c>
    </row>
    <row r="3" spans="2:7" ht="12.75">
      <c r="B3" s="8" t="s">
        <v>40</v>
      </c>
      <c r="C3" s="8" t="s">
        <v>47</v>
      </c>
      <c r="D3" s="7"/>
      <c r="E3" s="8"/>
      <c r="F3" s="8"/>
      <c r="G3" s="8"/>
    </row>
    <row r="4" spans="2:7" ht="12.75">
      <c r="B4" s="8" t="s">
        <v>38</v>
      </c>
      <c r="C4" s="8" t="s">
        <v>47</v>
      </c>
      <c r="D4" s="7"/>
      <c r="E4" s="8"/>
      <c r="F4" s="8"/>
      <c r="G4" s="8"/>
    </row>
    <row r="5" spans="2:7" ht="12.75">
      <c r="B5" s="8" t="s">
        <v>41</v>
      </c>
      <c r="C5" s="8" t="s">
        <v>48</v>
      </c>
      <c r="D5" s="7"/>
      <c r="E5" s="8"/>
      <c r="F5" s="8"/>
      <c r="G5" s="8"/>
    </row>
    <row r="6" spans="2:7" ht="12.75">
      <c r="B6" s="8" t="s">
        <v>50</v>
      </c>
      <c r="C6" s="8" t="s">
        <v>48</v>
      </c>
      <c r="D6" s="7"/>
      <c r="E6" s="8"/>
      <c r="F6" s="8"/>
      <c r="G6" s="8"/>
    </row>
    <row r="7" spans="2:7" ht="12.75">
      <c r="B7" s="8" t="s">
        <v>51</v>
      </c>
      <c r="C7" s="8" t="s">
        <v>48</v>
      </c>
      <c r="D7" s="7"/>
      <c r="E7" s="8"/>
      <c r="F7" s="8"/>
      <c r="G7" s="8"/>
    </row>
    <row r="8" spans="2:7" ht="12.75">
      <c r="B8" s="8" t="s">
        <v>53</v>
      </c>
      <c r="C8" s="8" t="s">
        <v>33</v>
      </c>
      <c r="D8" s="7"/>
      <c r="E8" s="8"/>
      <c r="F8" s="8"/>
      <c r="G8" s="8"/>
    </row>
    <row r="9" spans="2:7" ht="12.75">
      <c r="B9" s="8" t="s">
        <v>34</v>
      </c>
      <c r="C9" s="8" t="s">
        <v>33</v>
      </c>
      <c r="D9" s="7"/>
      <c r="E9" s="8"/>
      <c r="F9" s="8"/>
      <c r="G9" s="8"/>
    </row>
    <row r="10" spans="2:7" ht="12.75">
      <c r="B10" s="8" t="s">
        <v>35</v>
      </c>
      <c r="C10" s="8" t="s">
        <v>33</v>
      </c>
      <c r="D10" s="7"/>
      <c r="E10" s="8"/>
      <c r="F10" s="8"/>
      <c r="G10" s="8"/>
    </row>
    <row r="11" spans="2:7" ht="12.75">
      <c r="B11" s="8" t="s">
        <v>56</v>
      </c>
      <c r="C11" s="8" t="s">
        <v>55</v>
      </c>
      <c r="D11" s="7"/>
      <c r="E11" s="8"/>
      <c r="F11" s="8"/>
      <c r="G11" s="8"/>
    </row>
    <row r="12" spans="2:7" ht="12.75">
      <c r="B12" s="8" t="s">
        <v>59</v>
      </c>
      <c r="C12" s="8" t="s">
        <v>55</v>
      </c>
      <c r="D12" s="7"/>
      <c r="E12" s="8"/>
      <c r="F12" s="8"/>
      <c r="G12" s="8"/>
    </row>
    <row r="13" spans="2:7" ht="12.75">
      <c r="B13" s="8" t="s">
        <v>60</v>
      </c>
      <c r="C13" s="8" t="s">
        <v>55</v>
      </c>
      <c r="D13" s="7"/>
      <c r="E13" s="8"/>
      <c r="F13" s="8"/>
      <c r="G13" s="8"/>
    </row>
    <row r="14" spans="2:7" ht="12.75">
      <c r="B14" s="8" t="s">
        <v>28</v>
      </c>
      <c r="C14" s="8" t="s">
        <v>25</v>
      </c>
      <c r="D14" s="7"/>
      <c r="E14" s="8"/>
      <c r="F14" s="8"/>
      <c r="G14" s="8"/>
    </row>
    <row r="15" spans="2:7" ht="12.75">
      <c r="B15" s="8" t="s">
        <v>29</v>
      </c>
      <c r="C15" s="8" t="s">
        <v>25</v>
      </c>
      <c r="D15" s="8"/>
      <c r="E15" s="8"/>
      <c r="F15" s="8"/>
      <c r="G15" s="8"/>
    </row>
    <row r="16" spans="2:7" ht="12.75">
      <c r="B16" s="8" t="s">
        <v>66</v>
      </c>
      <c r="C16" s="8" t="s">
        <v>64</v>
      </c>
      <c r="D16" s="8"/>
      <c r="E16" s="8"/>
      <c r="F16" s="8"/>
      <c r="G16" s="8"/>
    </row>
    <row r="17" spans="2:7" ht="12.75">
      <c r="B17" s="8" t="s">
        <v>67</v>
      </c>
      <c r="C17" s="8" t="s">
        <v>64</v>
      </c>
      <c r="D17" s="8"/>
      <c r="E17" s="8"/>
      <c r="F17" s="8"/>
      <c r="G17" s="8"/>
    </row>
    <row r="18" spans="2:7" ht="12.75">
      <c r="B18" s="8" t="s">
        <v>68</v>
      </c>
      <c r="C18" s="8" t="s">
        <v>64</v>
      </c>
      <c r="D18" s="8"/>
      <c r="E18" s="8"/>
      <c r="F18" s="8"/>
      <c r="G18" s="8"/>
    </row>
    <row r="19" spans="2:7" ht="12.75">
      <c r="B19" s="8" t="s">
        <v>72</v>
      </c>
      <c r="C19" s="8" t="s">
        <v>71</v>
      </c>
      <c r="D19" s="8"/>
      <c r="E19" s="8"/>
      <c r="F19" s="8"/>
      <c r="G19" s="8"/>
    </row>
    <row r="20" spans="2:7" ht="12.75">
      <c r="B20" s="13" t="s">
        <v>74</v>
      </c>
      <c r="C20" s="8" t="s">
        <v>71</v>
      </c>
      <c r="D20" s="7"/>
      <c r="E20" s="8"/>
      <c r="F20" s="8"/>
      <c r="G20" s="8"/>
    </row>
    <row r="21" spans="2:7" ht="12.75">
      <c r="B21" s="13" t="s">
        <v>75</v>
      </c>
      <c r="C21" s="13" t="s">
        <v>71</v>
      </c>
      <c r="D21" s="7"/>
      <c r="E21" s="8"/>
      <c r="F21" s="8"/>
      <c r="G21" s="8"/>
    </row>
    <row r="22" spans="2:7" ht="12.75">
      <c r="B22" s="13" t="s">
        <v>31</v>
      </c>
      <c r="C22" s="13" t="s">
        <v>30</v>
      </c>
      <c r="D22" s="7"/>
      <c r="E22" s="8"/>
      <c r="F22" s="8"/>
      <c r="G22" s="8"/>
    </row>
    <row r="23" spans="2:7" ht="12.75">
      <c r="B23" s="13" t="s">
        <v>32</v>
      </c>
      <c r="C23" s="13" t="s">
        <v>30</v>
      </c>
      <c r="D23" s="7"/>
      <c r="E23" s="8"/>
      <c r="F23" s="8"/>
      <c r="G23" s="8"/>
    </row>
    <row r="24" spans="2:4" ht="12.75">
      <c r="B24" s="25"/>
      <c r="C24" s="25"/>
      <c r="D24" s="25"/>
    </row>
    <row r="25" spans="2:4" ht="12.75">
      <c r="B25" s="25"/>
      <c r="C25" s="25"/>
      <c r="D25" s="2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3">
      <selection activeCell="I33" sqref="I33"/>
    </sheetView>
  </sheetViews>
  <sheetFormatPr defaultColWidth="9.00390625" defaultRowHeight="12.75"/>
  <cols>
    <col min="1" max="1" width="25.25390625" style="0" customWidth="1"/>
    <col min="2" max="2" width="21.875" style="0" customWidth="1"/>
    <col min="3" max="3" width="6.25390625" style="0" customWidth="1"/>
    <col min="4" max="4" width="6.00390625" style="0" customWidth="1"/>
    <col min="5" max="5" width="5.25390625" style="0" customWidth="1"/>
    <col min="6" max="6" width="5.375" style="0" customWidth="1"/>
    <col min="7" max="7" width="5.25390625" style="0" customWidth="1"/>
    <col min="8" max="8" width="6.125" style="0" customWidth="1"/>
    <col min="9" max="9" width="5.625" style="0" customWidth="1"/>
    <col min="10" max="10" width="5.125" style="0" customWidth="1"/>
    <col min="11" max="12" width="5.375" style="0" customWidth="1"/>
    <col min="13" max="13" width="5.25390625" style="0" customWidth="1"/>
    <col min="14" max="14" width="5.375" style="0" customWidth="1"/>
    <col min="15" max="15" width="5.125" style="0" customWidth="1"/>
    <col min="16" max="16" width="5.25390625" style="0" customWidth="1"/>
    <col min="17" max="17" width="5.75390625" style="0" customWidth="1"/>
  </cols>
  <sheetData>
    <row r="1" ht="15.75">
      <c r="A1" s="24" t="s">
        <v>24</v>
      </c>
    </row>
    <row r="2" ht="15.75">
      <c r="A2" s="24"/>
    </row>
    <row r="3" spans="1:17" ht="12.75">
      <c r="A3" s="8"/>
      <c r="B3" s="8"/>
      <c r="C3" s="30">
        <v>110</v>
      </c>
      <c r="D3" s="30">
        <v>113</v>
      </c>
      <c r="E3" s="30">
        <v>116</v>
      </c>
      <c r="F3" s="30">
        <v>119</v>
      </c>
      <c r="G3" s="30">
        <v>122</v>
      </c>
      <c r="H3" s="30">
        <v>125</v>
      </c>
      <c r="I3" s="30">
        <v>128</v>
      </c>
      <c r="J3" s="30">
        <v>131</v>
      </c>
      <c r="K3" s="30">
        <v>134</v>
      </c>
      <c r="L3" s="30">
        <v>137</v>
      </c>
      <c r="M3" s="30">
        <v>140</v>
      </c>
      <c r="N3" s="30">
        <v>143</v>
      </c>
      <c r="O3" s="30">
        <v>147</v>
      </c>
      <c r="P3" s="30">
        <v>150</v>
      </c>
      <c r="Q3" s="30">
        <v>153</v>
      </c>
    </row>
    <row r="4" spans="1:17" ht="12.75">
      <c r="A4" s="8" t="s">
        <v>70</v>
      </c>
      <c r="B4" s="8" t="s">
        <v>71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 t="s">
        <v>73</v>
      </c>
      <c r="B5" s="8" t="s">
        <v>71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 t="s">
        <v>37</v>
      </c>
      <c r="B6" s="8" t="s">
        <v>47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 t="s">
        <v>39</v>
      </c>
      <c r="B7" s="8" t="s">
        <v>47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3" t="s">
        <v>79</v>
      </c>
      <c r="B8" s="13" t="s">
        <v>47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 t="s">
        <v>36</v>
      </c>
      <c r="B9" s="8" t="s">
        <v>33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 t="s">
        <v>54</v>
      </c>
      <c r="B10" s="8" t="s">
        <v>33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 t="s">
        <v>49</v>
      </c>
      <c r="B11" s="8" t="s">
        <v>48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 t="s">
        <v>52</v>
      </c>
      <c r="B12" s="8" t="s">
        <v>48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 t="s">
        <v>57</v>
      </c>
      <c r="B13" s="8" t="s">
        <v>55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 t="s">
        <v>58</v>
      </c>
      <c r="B14" s="8" t="s">
        <v>55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 t="s">
        <v>65</v>
      </c>
      <c r="B15" s="8" t="s">
        <v>64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 t="s">
        <v>69</v>
      </c>
      <c r="B16" s="8" t="s">
        <v>64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 t="s">
        <v>76</v>
      </c>
      <c r="B17" s="8" t="s">
        <v>30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 t="s">
        <v>77</v>
      </c>
      <c r="B18" s="8" t="s">
        <v>30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 t="s">
        <v>78</v>
      </c>
      <c r="B19" s="8" t="s">
        <v>30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 t="s">
        <v>61</v>
      </c>
      <c r="B20" s="8" t="s">
        <v>25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 t="s">
        <v>62</v>
      </c>
      <c r="B21" s="8" t="s">
        <v>25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8" t="s">
        <v>63</v>
      </c>
      <c r="B22" s="8" t="s">
        <v>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8" ht="12.75">
      <c r="A28" t="s">
        <v>42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:C10"/>
    </sheetView>
  </sheetViews>
  <sheetFormatPr defaultColWidth="9.00390625" defaultRowHeight="12.75"/>
  <cols>
    <col min="1" max="1" width="4.875" style="23" customWidth="1"/>
    <col min="2" max="2" width="26.75390625" style="23" customWidth="1"/>
    <col min="3" max="16384" width="9.125" style="23" customWidth="1"/>
  </cols>
  <sheetData>
    <row r="1" ht="15.75">
      <c r="B1" s="24" t="s">
        <v>26</v>
      </c>
    </row>
    <row r="3" spans="1:3" ht="15">
      <c r="A3" s="23" t="s">
        <v>13</v>
      </c>
      <c r="B3" s="23" t="s">
        <v>33</v>
      </c>
      <c r="C3" s="29">
        <f>závod!R25</f>
        <v>6922.648593267188</v>
      </c>
    </row>
    <row r="4" spans="1:3" ht="15">
      <c r="A4" s="23" t="s">
        <v>14</v>
      </c>
      <c r="B4" s="23" t="s">
        <v>25</v>
      </c>
      <c r="C4" s="29">
        <f>závod!R39</f>
        <v>6685.8759243181885</v>
      </c>
    </row>
    <row r="5" spans="1:3" ht="15">
      <c r="A5" s="23" t="s">
        <v>15</v>
      </c>
      <c r="B5" s="23" t="s">
        <v>47</v>
      </c>
      <c r="C5" s="29">
        <f>závod!R11</f>
        <v>6497.331773271058</v>
      </c>
    </row>
    <row r="6" spans="1:3" ht="15">
      <c r="A6" s="23" t="s">
        <v>16</v>
      </c>
      <c r="B6" s="23" t="s">
        <v>71</v>
      </c>
      <c r="C6" s="29">
        <f>závod!R53</f>
        <v>5248.0092739210595</v>
      </c>
    </row>
    <row r="7" spans="1:3" ht="15">
      <c r="A7" s="23" t="s">
        <v>17</v>
      </c>
      <c r="B7" s="23" t="s">
        <v>64</v>
      </c>
      <c r="C7" s="29">
        <f>závod!R46</f>
        <v>5094.909740687214</v>
      </c>
    </row>
    <row r="8" spans="1:3" ht="15">
      <c r="A8" s="23" t="s">
        <v>18</v>
      </c>
      <c r="B8" s="23" t="s">
        <v>48</v>
      </c>
      <c r="C8" s="29">
        <f>závod!R18</f>
        <v>5081.645489766466</v>
      </c>
    </row>
    <row r="9" spans="1:3" ht="15">
      <c r="A9" s="23" t="s">
        <v>19</v>
      </c>
      <c r="B9" s="23" t="s">
        <v>55</v>
      </c>
      <c r="C9" s="29">
        <f>závod!R32</f>
        <v>4614.553387734096</v>
      </c>
    </row>
    <row r="10" spans="1:3" ht="15">
      <c r="A10" s="23" t="s">
        <v>81</v>
      </c>
      <c r="B10" s="23" t="s">
        <v>30</v>
      </c>
      <c r="C10" s="29">
        <f>závod!R60</f>
        <v>4600.280031253687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učitel</cp:lastModifiedBy>
  <cp:lastPrinted>2014-10-02T10:54:34Z</cp:lastPrinted>
  <dcterms:created xsi:type="dcterms:W3CDTF">2007-05-25T07:13:32Z</dcterms:created>
  <dcterms:modified xsi:type="dcterms:W3CDTF">2014-10-02T15:22:33Z</dcterms:modified>
  <cp:category/>
  <cp:version/>
  <cp:contentType/>
  <cp:contentStatus/>
</cp:coreProperties>
</file>